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2120" windowHeight="5475" tabRatio="603" activeTab="2"/>
  </bookViews>
  <sheets>
    <sheet name="kwadratowa1" sheetId="10" r:id="rId1"/>
    <sheet name="PM" sheetId="19" r:id="rId2"/>
    <sheet name="PL" sheetId="8" r:id="rId3"/>
    <sheet name="transport-rozw" sheetId="22" r:id="rId4"/>
    <sheet name="PL-z trescia" sheetId="13" r:id="rId5"/>
    <sheet name="Zad1-kwadratowa" sheetId="3" r:id="rId6"/>
    <sheet name="Zad2-PL-z trescia" sheetId="16" r:id="rId7"/>
    <sheet name="Zad3-transport" sheetId="21" r:id="rId8"/>
  </sheets>
  <definedNames>
    <definedName name="solver_adj" localSheetId="0" hidden="1">kwadratowa1!$B$6:$C$6</definedName>
    <definedName name="solver_adj" localSheetId="2" hidden="1">PL!$D$15:$F$15</definedName>
    <definedName name="solver_adj" localSheetId="4" hidden="1">'PL-z trescia'!$B$11:$C$11</definedName>
    <definedName name="solver_adj" localSheetId="1" hidden="1">PM!$C$8:$C$9</definedName>
    <definedName name="solver_adj" localSheetId="3" hidden="1">'transport-rozw'!$B$18:$F$21</definedName>
    <definedName name="solver_adj" localSheetId="5" hidden="1">'Zad1-kwadratowa'!$B$4:$B$5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cvg" localSheetId="1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drv" localSheetId="1" hidden="1">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est" localSheetId="1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0" hidden="1">100</definedName>
    <definedName name="solver_itr" localSheetId="2" hidden="1">10</definedName>
    <definedName name="solver_itr" localSheetId="4" hidden="1">100</definedName>
    <definedName name="solver_itr" localSheetId="1" hidden="1">100</definedName>
    <definedName name="solver_itr" localSheetId="3" hidden="1">100</definedName>
    <definedName name="solver_itr" localSheetId="5" hidden="1">100</definedName>
    <definedName name="solver_itr" localSheetId="6" hidden="1">100</definedName>
    <definedName name="solver_lhs1" localSheetId="0" hidden="1">kwadratowa1!$B$11</definedName>
    <definedName name="solver_lhs1" localSheetId="2" hidden="1">PL!$F$17</definedName>
    <definedName name="solver_lhs1" localSheetId="4" hidden="1">'PL-z trescia'!$D$14</definedName>
    <definedName name="solver_lhs1" localSheetId="1" hidden="1">PM!$B$15</definedName>
    <definedName name="solver_lhs1" localSheetId="3" hidden="1">'transport-rozw'!$G$34:$G$37</definedName>
    <definedName name="solver_lhs1" localSheetId="5" hidden="1">'Zad1-kwadratowa'!$B$8</definedName>
    <definedName name="solver_lhs1" localSheetId="6" hidden="1">'Zad2-PL-z trescia'!#REF!</definedName>
    <definedName name="solver_lhs2" localSheetId="2" hidden="1">PL!$F$18</definedName>
    <definedName name="solver_lhs2" localSheetId="4" hidden="1">'PL-z trescia'!$D$15</definedName>
    <definedName name="solver_lhs2" localSheetId="1" hidden="1">PM!$B$16</definedName>
    <definedName name="solver_lhs2" localSheetId="3" hidden="1">'transport-rozw'!$B$38:$F$38</definedName>
    <definedName name="solver_lhs2" localSheetId="5" hidden="1">'Zad1-kwadratowa'!$B$4</definedName>
    <definedName name="solver_lhs2" localSheetId="6" hidden="1">'Zad2-PL-z trescia'!#REF!</definedName>
    <definedName name="solver_lhs3" localSheetId="2" hidden="1">PL!$F$19</definedName>
    <definedName name="solver_lhs3" localSheetId="4" hidden="1">'PL-z trescia'!$D$16</definedName>
    <definedName name="solver_lhs3" localSheetId="1" hidden="1">PM!$B$17</definedName>
    <definedName name="solver_lhs3" localSheetId="5" hidden="1">'Zad1-kwadratowa'!$A$5</definedName>
    <definedName name="solver_lhs3" localSheetId="6" hidden="1">'Zad2-PL-z trescia'!#REF!</definedName>
    <definedName name="solver_lhs4" localSheetId="2" hidden="1">PL!$F$20</definedName>
    <definedName name="solver_lhs4" localSheetId="4" hidden="1">'PL-z trescia'!$D$17</definedName>
    <definedName name="solver_lhs4" localSheetId="6" hidden="1">'Zad2-PL-z trescia'!#REF!</definedName>
    <definedName name="solver_lhs5" localSheetId="2" hidden="1">PL!$F$21</definedName>
    <definedName name="solver_lhs5" localSheetId="4" hidden="1">'PL-z trescia'!$D$18</definedName>
    <definedName name="solver_lhs5" localSheetId="6" hidden="1">'Zad2-PL-z trescia'!#REF!</definedName>
    <definedName name="solver_lhs6" localSheetId="2" hidden="1">PL!$F$22</definedName>
    <definedName name="solver_lhs6" localSheetId="4" hidden="1">'PL-z trescia'!$D$19</definedName>
    <definedName name="solver_lhs6" localSheetId="6" hidden="1">'Zad2-PL-z trescia'!#REF!</definedName>
    <definedName name="solver_lhs7" localSheetId="2" hidden="1">PL!$F$23</definedName>
    <definedName name="solver_lhs7" localSheetId="6" hidden="1">'Zad2-PL-z trescia'!#REF!</definedName>
    <definedName name="solver_lhs8" localSheetId="2" hidden="1">PL!$F$24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lin" localSheetId="1" hidden="1">2</definedName>
    <definedName name="solver_lin" localSheetId="3" hidden="1">1</definedName>
    <definedName name="solver_lin" localSheetId="5" hidden="1">2</definedName>
    <definedName name="solver_lin" localSheetId="6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eg" localSheetId="1" hidden="1">2</definedName>
    <definedName name="solver_neg" localSheetId="3" hidden="1">1</definedName>
    <definedName name="solver_neg" localSheetId="5" hidden="1">2</definedName>
    <definedName name="solver_neg" localSheetId="6" hidden="1">2</definedName>
    <definedName name="solver_num" localSheetId="0" hidden="1">1</definedName>
    <definedName name="solver_num" localSheetId="2" hidden="1">8</definedName>
    <definedName name="solver_num" localSheetId="4" hidden="1">6</definedName>
    <definedName name="solver_num" localSheetId="1" hidden="1">3</definedName>
    <definedName name="solver_num" localSheetId="3" hidden="1">2</definedName>
    <definedName name="solver_num" localSheetId="5" hidden="1">1</definedName>
    <definedName name="solver_num" localSheetId="6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nwt" localSheetId="1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0" hidden="1">kwadratowa1!$B$10</definedName>
    <definedName name="solver_opt" localSheetId="2" hidden="1">PL!$F$25</definedName>
    <definedName name="solver_opt" localSheetId="4" hidden="1">'PL-z trescia'!$B$13</definedName>
    <definedName name="solver_opt" localSheetId="1" hidden="1">PM!$B$12</definedName>
    <definedName name="solver_opt" localSheetId="3" hidden="1">'transport-rozw'!$G$30</definedName>
    <definedName name="solver_opt" localSheetId="5" hidden="1">'Zad1-kwadratowa'!$B$7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pre" localSheetId="1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el1" localSheetId="0" hidden="1">2</definedName>
    <definedName name="solver_rel1" localSheetId="2" hidden="1">1</definedName>
    <definedName name="solver_rel1" localSheetId="4" hidden="1">1</definedName>
    <definedName name="solver_rel1" localSheetId="1" hidden="1">2</definedName>
    <definedName name="solver_rel1" localSheetId="3" hidden="1">2</definedName>
    <definedName name="solver_rel1" localSheetId="5" hidden="1">2</definedName>
    <definedName name="solver_rel1" localSheetId="6" hidden="1">3</definedName>
    <definedName name="solver_rel2" localSheetId="2" hidden="1">1</definedName>
    <definedName name="solver_rel2" localSheetId="4" hidden="1">1</definedName>
    <definedName name="solver_rel2" localSheetId="1" hidden="1">3</definedName>
    <definedName name="solver_rel2" localSheetId="3" hidden="1">2</definedName>
    <definedName name="solver_rel2" localSheetId="5" hidden="1">3</definedName>
    <definedName name="solver_rel2" localSheetId="6" hidden="1">3</definedName>
    <definedName name="solver_rel3" localSheetId="2" hidden="1">3</definedName>
    <definedName name="solver_rel3" localSheetId="4" hidden="1">1</definedName>
    <definedName name="solver_rel3" localSheetId="1" hidden="1">3</definedName>
    <definedName name="solver_rel3" localSheetId="5" hidden="1">3</definedName>
    <definedName name="solver_rel3" localSheetId="6" hidden="1">3</definedName>
    <definedName name="solver_rel4" localSheetId="2" hidden="1">3</definedName>
    <definedName name="solver_rel4" localSheetId="4" hidden="1">1</definedName>
    <definedName name="solver_rel4" localSheetId="6" hidden="1">1</definedName>
    <definedName name="solver_rel5" localSheetId="2" hidden="1">2</definedName>
    <definedName name="solver_rel5" localSheetId="4" hidden="1">3</definedName>
    <definedName name="solver_rel5" localSheetId="6" hidden="1">3</definedName>
    <definedName name="solver_rel6" localSheetId="2" hidden="1">3</definedName>
    <definedName name="solver_rel6" localSheetId="4" hidden="1">3</definedName>
    <definedName name="solver_rel6" localSheetId="6" hidden="1">3</definedName>
    <definedName name="solver_rel7" localSheetId="2" hidden="1">3</definedName>
    <definedName name="solver_rel7" localSheetId="6" hidden="1">1</definedName>
    <definedName name="solver_rel8" localSheetId="2" hidden="1">3</definedName>
    <definedName name="solver_rhs1" localSheetId="0" hidden="1">kwadratowa1!$C$11</definedName>
    <definedName name="solver_rhs1" localSheetId="2" hidden="1">PL!$H$17</definedName>
    <definedName name="solver_rhs1" localSheetId="4" hidden="1">'PL-z trescia'!$F$14</definedName>
    <definedName name="solver_rhs1" localSheetId="1" hidden="1">PM!$D$15</definedName>
    <definedName name="solver_rhs1" localSheetId="3" hidden="1">'transport-rozw'!$I$34:$I$37</definedName>
    <definedName name="solver_rhs1" localSheetId="5" hidden="1">'Zad1-kwadratowa'!$C$8</definedName>
    <definedName name="solver_rhs1" localSheetId="6" hidden="1">'Zad2-PL-z trescia'!#REF!</definedName>
    <definedName name="solver_rhs2" localSheetId="2" hidden="1">PL!$H$18</definedName>
    <definedName name="solver_rhs2" localSheetId="4" hidden="1">'PL-z trescia'!$F$15</definedName>
    <definedName name="solver_rhs2" localSheetId="1" hidden="1">PM!$D$16</definedName>
    <definedName name="solver_rhs2" localSheetId="3" hidden="1">'transport-rozw'!$B$40:$F$40</definedName>
    <definedName name="solver_rhs2" localSheetId="5" hidden="1">0</definedName>
    <definedName name="solver_rhs2" localSheetId="6" hidden="1">'Zad2-PL-z trescia'!#REF!</definedName>
    <definedName name="solver_rhs3" localSheetId="2" hidden="1">PL!$H$19</definedName>
    <definedName name="solver_rhs3" localSheetId="4" hidden="1">'PL-z trescia'!$F$16</definedName>
    <definedName name="solver_rhs3" localSheetId="1" hidden="1">PM!$D$17</definedName>
    <definedName name="solver_rhs3" localSheetId="5" hidden="1">0</definedName>
    <definedName name="solver_rhs3" localSheetId="6" hidden="1">'Zad2-PL-z trescia'!#REF!</definedName>
    <definedName name="solver_rhs4" localSheetId="2" hidden="1">PL!$H$20</definedName>
    <definedName name="solver_rhs4" localSheetId="4" hidden="1">'PL-z trescia'!$F$17</definedName>
    <definedName name="solver_rhs4" localSheetId="6" hidden="1">'Zad2-PL-z trescia'!#REF!</definedName>
    <definedName name="solver_rhs5" localSheetId="2" hidden="1">PL!$H$21</definedName>
    <definedName name="solver_rhs5" localSheetId="4" hidden="1">'PL-z trescia'!$F$18</definedName>
    <definedName name="solver_rhs5" localSheetId="6" hidden="1">'Zad2-PL-z trescia'!#REF!</definedName>
    <definedName name="solver_rhs6" localSheetId="2" hidden="1">PL!$H$22</definedName>
    <definedName name="solver_rhs6" localSheetId="4" hidden="1">'PL-z trescia'!$F$19</definedName>
    <definedName name="solver_rhs6" localSheetId="6" hidden="1">'Zad2-PL-z trescia'!#REF!</definedName>
    <definedName name="solver_rhs7" localSheetId="2" hidden="1">PL!$H$23</definedName>
    <definedName name="solver_rhs7" localSheetId="6" hidden="1">'Zad2-PL-z trescia'!#REF!</definedName>
    <definedName name="solver_rhs8" localSheetId="2" hidden="1">PL!$H$24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cl" localSheetId="1" hidden="1">2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ho" localSheetId="0" hidden="1">2</definedName>
    <definedName name="solver_sho" localSheetId="2" hidden="1">1</definedName>
    <definedName name="solver_sho" localSheetId="4" hidden="1">2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6" hidden="1">0.05</definedName>
    <definedName name="solver_typ" localSheetId="0" hidden="1">2</definedName>
    <definedName name="solver_typ" localSheetId="2" hidden="1">2</definedName>
    <definedName name="solver_typ" localSheetId="4" hidden="1">1</definedName>
    <definedName name="solver_typ" localSheetId="1" hidden="1">2</definedName>
    <definedName name="solver_typ" localSheetId="3" hidden="1">2</definedName>
    <definedName name="solver_typ" localSheetId="5" hidden="1">1</definedName>
    <definedName name="solver_typ" localSheetId="6" hidden="1">1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6" hidden="1">0</definedName>
  </definedNames>
  <calcPr calcId="125725"/>
</workbook>
</file>

<file path=xl/calcChain.xml><?xml version="1.0" encoding="utf-8"?>
<calcChain xmlns="http://schemas.openxmlformats.org/spreadsheetml/2006/main">
  <c r="G37" i="22"/>
  <c r="F37"/>
  <c r="E37"/>
  <c r="D37"/>
  <c r="C37"/>
  <c r="B37"/>
  <c r="F36"/>
  <c r="E36"/>
  <c r="D36"/>
  <c r="C36"/>
  <c r="G36" s="1"/>
  <c r="B36"/>
  <c r="F35"/>
  <c r="E35"/>
  <c r="D35"/>
  <c r="C35"/>
  <c r="G35" s="1"/>
  <c r="B35"/>
  <c r="F34"/>
  <c r="F38" s="1"/>
  <c r="E34"/>
  <c r="E38" s="1"/>
  <c r="D34"/>
  <c r="D38" s="1"/>
  <c r="C34"/>
  <c r="C38" s="1"/>
  <c r="B34"/>
  <c r="B38" s="1"/>
  <c r="F29"/>
  <c r="E29"/>
  <c r="D29"/>
  <c r="C29"/>
  <c r="B29"/>
  <c r="G29" s="1"/>
  <c r="F28"/>
  <c r="E28"/>
  <c r="D28"/>
  <c r="C28"/>
  <c r="B28"/>
  <c r="G28" s="1"/>
  <c r="F27"/>
  <c r="E27"/>
  <c r="D27"/>
  <c r="C27"/>
  <c r="B27"/>
  <c r="G27" s="1"/>
  <c r="F26"/>
  <c r="E26"/>
  <c r="D26"/>
  <c r="C26"/>
  <c r="B26"/>
  <c r="G26" s="1"/>
  <c r="G30" s="1"/>
  <c r="G13"/>
  <c r="H12"/>
  <c r="G34" l="1"/>
  <c r="B17" i="19"/>
  <c r="B16"/>
  <c r="D15"/>
  <c r="B15"/>
  <c r="B12"/>
  <c r="D14" i="13" l="1"/>
  <c r="F25" i="8"/>
  <c r="F24"/>
  <c r="F23"/>
  <c r="F22"/>
  <c r="F18"/>
  <c r="F19"/>
  <c r="F20"/>
  <c r="F21"/>
  <c r="F17"/>
  <c r="D18" i="13"/>
  <c r="D19"/>
  <c r="D15"/>
  <c r="D16"/>
  <c r="D17"/>
  <c r="B13"/>
  <c r="B11" i="10"/>
  <c r="B10"/>
</calcChain>
</file>

<file path=xl/comments1.xml><?xml version="1.0" encoding="utf-8"?>
<comments xmlns="http://schemas.openxmlformats.org/spreadsheetml/2006/main">
  <authors>
    <author>User</author>
  </authors>
  <commentList>
    <comment ref="D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tu Solver wpisze rozwiązanie.  -- do tych komórek odwołujemy się pisząc ograniczenia i funkcję celu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to sa współczynniki funkcji ograniczeń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tu wpisujemy wzory funkcji ograniczeń, wartości zostaną wstawione przez Solver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to sa wspólczynniki funkcji celu
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tu wpisujemy wzór funkcji celu. Wrtośc wstawi Solver</t>
        </r>
      </text>
    </comment>
  </commentList>
</comments>
</file>

<file path=xl/sharedStrings.xml><?xml version="1.0" encoding="utf-8"?>
<sst xmlns="http://schemas.openxmlformats.org/spreadsheetml/2006/main" count="147" uniqueCount="81">
  <si>
    <t>x</t>
  </si>
  <si>
    <t>y</t>
  </si>
  <si>
    <t>funkcja celu</t>
  </si>
  <si>
    <t>ograniczenia</t>
  </si>
  <si>
    <t>min</t>
  </si>
  <si>
    <t xml:space="preserve">rozwiązanie </t>
  </si>
  <si>
    <t>f-cja celu</t>
  </si>
  <si>
    <t>oganiczenia</t>
  </si>
  <si>
    <t>wspólczynniki</t>
  </si>
  <si>
    <t>&lt;=</t>
  </si>
  <si>
    <t>&gt;=</t>
  </si>
  <si>
    <t>=</t>
  </si>
  <si>
    <t>x1</t>
  </si>
  <si>
    <t>x2</t>
  </si>
  <si>
    <t>x3</t>
  </si>
  <si>
    <t>    Zakład może produkować dwa wyroby. Środkami produkcji są Energia (E) , Stal (S ), Drewno (D ), Praca (P) .  Zakład ma do dyspozycji maksymalnie: 1200 jednostek E, 600 jednostek S, 420 jednostek D, 900 jednostek P, przy czym na wyprodukowanie jednej jednostki wyrobu  pierwszego jest potrzebne 5 jednostek E a na wyrób drugi, 25 jednostek E (pozostałe ograniczenia w tabeli). Dobierz wielkość produkcji poszczególnych wyrobów tak aby zysk był maksymalny.</t>
  </si>
  <si>
    <t>E</t>
  </si>
  <si>
    <t>S</t>
  </si>
  <si>
    <t>D</t>
  </si>
  <si>
    <t>P</t>
  </si>
  <si>
    <t>Zysk z wyrobu pierwszego to 10.</t>
  </si>
  <si>
    <t>Zysk z wyrobu drugiego to 30.</t>
  </si>
  <si>
    <t>funkcja celu z=10x+30y</t>
  </si>
  <si>
    <t>ograniczenia  5x+25y&lt;=1200</t>
  </si>
  <si>
    <t>10x+10y&lt;=900</t>
  </si>
  <si>
    <t>Puszka w kształcie walca ma mieć objętość V. Jakie wymiary powinna mieć ta puszka, aby na</t>
  </si>
  <si>
    <t>r</t>
  </si>
  <si>
    <t>h</t>
  </si>
  <si>
    <t>jej wykonanie zużyć jak najmniej materiału?</t>
  </si>
  <si>
    <t>K1</t>
  </si>
  <si>
    <t>K2</t>
  </si>
  <si>
    <t>K3</t>
  </si>
  <si>
    <t>witamina C</t>
  </si>
  <si>
    <t>witamina D</t>
  </si>
  <si>
    <t>witamina A</t>
  </si>
  <si>
    <t>Funkcja celu</t>
  </si>
  <si>
    <t>Ograniczenia</t>
  </si>
  <si>
    <t>&gt;</t>
  </si>
  <si>
    <t>Zmienne decyzyjne</t>
  </si>
  <si>
    <t>.=</t>
  </si>
  <si>
    <t>V=</t>
  </si>
  <si>
    <r>
      <t>Znaleźć minimum funkcji z=x</t>
    </r>
    <r>
      <rPr>
        <vertAlign val="superscript"/>
        <sz val="11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charset val="238"/>
      </rPr>
      <t xml:space="preserve">- </t>
    </r>
    <r>
      <rPr>
        <sz val="11"/>
        <color theme="1"/>
        <rFont val="Czcionka tekstu podstawowego"/>
        <family val="2"/>
        <charset val="238"/>
      </rPr>
      <t>y</t>
    </r>
    <r>
      <rPr>
        <vertAlign val="superscript"/>
        <sz val="11"/>
        <color theme="1"/>
        <rFont val="Czcionka tekstu podstawowego"/>
        <charset val="238"/>
      </rPr>
      <t xml:space="preserve">2  </t>
    </r>
    <r>
      <rPr>
        <sz val="11"/>
        <color theme="1"/>
        <rFont val="Czcionka tekstu podstawowego"/>
        <charset val="238"/>
      </rPr>
      <t>przy warunku</t>
    </r>
    <r>
      <rPr>
        <vertAlign val="superscript"/>
        <sz val="11"/>
        <color theme="1"/>
        <rFont val="Czcionka tekstu podstawowego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+y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=1 .</t>
    </r>
  </si>
  <si>
    <r>
      <t>Znaleźć minimum funkcji z=5x</t>
    </r>
    <r>
      <rPr>
        <vertAlign val="superscript"/>
        <sz val="11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charset val="238"/>
      </rPr>
      <t xml:space="preserve">-8xy+7 </t>
    </r>
    <r>
      <rPr>
        <sz val="11"/>
        <color theme="1"/>
        <rFont val="Czcionka tekstu podstawowego"/>
        <family val="2"/>
        <charset val="238"/>
      </rPr>
      <t>y</t>
    </r>
    <r>
      <rPr>
        <vertAlign val="superscript"/>
        <sz val="11"/>
        <color theme="1"/>
        <rFont val="Czcionka tekstu podstawowego"/>
        <charset val="238"/>
      </rPr>
      <t xml:space="preserve">2 </t>
    </r>
    <r>
      <rPr>
        <sz val="11"/>
        <color theme="1"/>
        <rFont val="Czcionka tekstu podstawowego"/>
        <charset val="238"/>
      </rPr>
      <t>-12x-4y+81</t>
    </r>
    <r>
      <rPr>
        <vertAlign val="superscript"/>
        <sz val="11"/>
        <color theme="1"/>
        <rFont val="Czcionka tekstu podstawowego"/>
        <charset val="238"/>
      </rPr>
      <t xml:space="preserve">  </t>
    </r>
    <r>
      <rPr>
        <sz val="11"/>
        <color theme="1"/>
        <rFont val="Czcionka tekstu podstawowego"/>
        <charset val="238"/>
      </rPr>
      <t>przy warunku</t>
    </r>
    <r>
      <rPr>
        <vertAlign val="superscript"/>
        <sz val="11"/>
        <color theme="1"/>
        <rFont val="Czcionka tekstu podstawowego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x+y-16=0 .</t>
    </r>
  </si>
  <si>
    <t>W czterech magazynach znajduje się pewien towar w ilościach podanych w tabeli. Towar ten należy dostarczyć do 5</t>
  </si>
  <si>
    <t>sklepów, które zamówiły go w ilości 8, 12, 10, 5 i 15 jednostek. Koszty przewozu jednostki towaru z magazynu do</t>
  </si>
  <si>
    <t>sklepu zawiera tabela.</t>
  </si>
  <si>
    <t>Ile towaru, z którego magazynu, do którego sklepu należy przewieźć, aby łączny koszt przewozu był jak najmniejszy?</t>
  </si>
  <si>
    <t>s1</t>
  </si>
  <si>
    <t>s2</t>
  </si>
  <si>
    <t>s3</t>
  </si>
  <si>
    <t>s4</t>
  </si>
  <si>
    <t>s5</t>
  </si>
  <si>
    <t>zapas towaru</t>
  </si>
  <si>
    <t>M1</t>
  </si>
  <si>
    <t>M2</t>
  </si>
  <si>
    <t>M3</t>
  </si>
  <si>
    <t>M4</t>
  </si>
  <si>
    <t>zamówienie</t>
  </si>
  <si>
    <t>suma</t>
  </si>
  <si>
    <t>zadanie zbilansowane!</t>
  </si>
  <si>
    <t>rozwiazanie</t>
  </si>
  <si>
    <t>zmienne decyzyjne xij</t>
  </si>
  <si>
    <t>Pięć piekarni zlokalizowanych na terenie miasta zaopatruje się w mąkę z czterech magazynów znajdujących się na</t>
  </si>
  <si>
    <t>peryferiach. Zapasy mąki w poszczególnych magazynach, zapotrzebowanie poszczególnych piekarni i jednostkowe</t>
  </si>
  <si>
    <t>koszty transportu z magazynu do piekarni podano w tabeli.</t>
  </si>
  <si>
    <t>Ile mąki, z którego magazynu, do której piekarni należy przewieźć, aby łączny koszt przewozu był jak najmniejszy?</t>
  </si>
  <si>
    <t>Piekarnia1</t>
  </si>
  <si>
    <t>Piekarnia2</t>
  </si>
  <si>
    <t>Piekarnia3</t>
  </si>
  <si>
    <t>Piekarnia4</t>
  </si>
  <si>
    <t>Piekarnia5</t>
  </si>
  <si>
    <t>Zapas</t>
  </si>
  <si>
    <t xml:space="preserve">Zapotrzebowanie </t>
  </si>
  <si>
    <t>Wskazówka:</t>
  </si>
  <si>
    <t>Sprawdź,czy zadanie jest zbilansowane. Jeśli nie dodaj fikcyjny magazyn lub fikcyjną piekarnię.</t>
  </si>
  <si>
    <t>W1</t>
  </si>
  <si>
    <t>W2</t>
  </si>
  <si>
    <t>5x+10y&lt;=550</t>
  </si>
  <si>
    <t>6x&lt;=360</t>
  </si>
  <si>
    <t xml:space="preserve">funkcja celu </t>
  </si>
  <si>
    <t>Zadanie1 - Problem wyboru asortymentu produkcji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</si>
</sst>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vertAlign val="superscript"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C0000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/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 style="medium">
        <color rgb="FF111111"/>
      </left>
      <right style="medium">
        <color rgb="FF111111"/>
      </right>
      <top/>
      <bottom style="medium">
        <color rgb="FF111111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8">
    <xf numFmtId="0" fontId="0" fillId="0" borderId="0" xfId="0"/>
    <xf numFmtId="0" fontId="0" fillId="0" borderId="0" xfId="0" quotePrefix="1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1"/>
    <xf numFmtId="0" fontId="0" fillId="2" borderId="0" xfId="0" applyFill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6" borderId="6" xfId="0" applyFill="1" applyBorder="1"/>
    <xf numFmtId="0" fontId="8" fillId="0" borderId="0" xfId="2"/>
    <xf numFmtId="0" fontId="8" fillId="9" borderId="1" xfId="2" applyFill="1" applyBorder="1"/>
    <xf numFmtId="0" fontId="8" fillId="9" borderId="6" xfId="2" applyFill="1" applyBorder="1"/>
    <xf numFmtId="0" fontId="8" fillId="9" borderId="1" xfId="2" applyFont="1" applyFill="1" applyBorder="1"/>
    <xf numFmtId="0" fontId="8" fillId="9" borderId="7" xfId="2" applyFont="1" applyFill="1" applyBorder="1"/>
    <xf numFmtId="0" fontId="8" fillId="9" borderId="8" xfId="2" applyFill="1" applyBorder="1"/>
    <xf numFmtId="0" fontId="8" fillId="9" borderId="9" xfId="2" applyFill="1" applyBorder="1"/>
    <xf numFmtId="0" fontId="8" fillId="9" borderId="10" xfId="2" applyFill="1" applyBorder="1"/>
    <xf numFmtId="0" fontId="8" fillId="9" borderId="11" xfId="2" applyFill="1" applyBorder="1"/>
    <xf numFmtId="0" fontId="8" fillId="9" borderId="12" xfId="2" applyFill="1" applyBorder="1"/>
    <xf numFmtId="0" fontId="8" fillId="9" borderId="13" xfId="2" applyFill="1" applyBorder="1"/>
    <xf numFmtId="0" fontId="8" fillId="9" borderId="14" xfId="2" applyFill="1" applyBorder="1"/>
    <xf numFmtId="0" fontId="8" fillId="9" borderId="15" xfId="2" applyFill="1" applyBorder="1"/>
    <xf numFmtId="0" fontId="8" fillId="9" borderId="16" xfId="2" applyFill="1" applyBorder="1"/>
    <xf numFmtId="0" fontId="8" fillId="9" borderId="17" xfId="2" applyFill="1" applyBorder="1"/>
    <xf numFmtId="0" fontId="9" fillId="0" borderId="0" xfId="2" applyFont="1"/>
    <xf numFmtId="0" fontId="8" fillId="9" borderId="0" xfId="2" applyFont="1" applyFill="1" applyBorder="1"/>
    <xf numFmtId="0" fontId="8" fillId="2" borderId="8" xfId="2" applyFill="1" applyBorder="1"/>
    <xf numFmtId="0" fontId="8" fillId="2" borderId="9" xfId="2" applyFill="1" applyBorder="1"/>
    <xf numFmtId="0" fontId="8" fillId="2" borderId="10" xfId="2" applyFill="1" applyBorder="1"/>
    <xf numFmtId="0" fontId="8" fillId="2" borderId="12" xfId="2" applyFill="1" applyBorder="1"/>
    <xf numFmtId="0" fontId="8" fillId="2" borderId="1" xfId="2" applyFill="1" applyBorder="1"/>
    <xf numFmtId="0" fontId="8" fillId="2" borderId="13" xfId="2" applyFill="1" applyBorder="1"/>
    <xf numFmtId="0" fontId="8" fillId="2" borderId="14" xfId="2" applyFill="1" applyBorder="1"/>
    <xf numFmtId="0" fontId="8" fillId="2" borderId="15" xfId="2" applyFill="1" applyBorder="1"/>
    <xf numFmtId="0" fontId="8" fillId="2" borderId="16" xfId="2" applyFill="1" applyBorder="1"/>
    <xf numFmtId="0" fontId="8" fillId="9" borderId="18" xfId="2" applyFill="1" applyBorder="1"/>
    <xf numFmtId="0" fontId="8" fillId="9" borderId="6" xfId="2" applyFont="1" applyFill="1" applyBorder="1"/>
    <xf numFmtId="0" fontId="8" fillId="3" borderId="8" xfId="2" applyFill="1" applyBorder="1"/>
    <xf numFmtId="0" fontId="8" fillId="3" borderId="19" xfId="2" applyFill="1" applyBorder="1"/>
    <xf numFmtId="0" fontId="8" fillId="3" borderId="20" xfId="2" applyFill="1" applyBorder="1"/>
    <xf numFmtId="0" fontId="8" fillId="3" borderId="21" xfId="2" applyFill="1" applyBorder="1"/>
    <xf numFmtId="0" fontId="8" fillId="3" borderId="22" xfId="2" applyFill="1" applyBorder="1"/>
    <xf numFmtId="0" fontId="8" fillId="4" borderId="17" xfId="2" applyFill="1" applyBorder="1"/>
    <xf numFmtId="0" fontId="8" fillId="0" borderId="0" xfId="2" applyFont="1"/>
    <xf numFmtId="0" fontId="8" fillId="9" borderId="11" xfId="2" applyFont="1" applyFill="1" applyBorder="1"/>
    <xf numFmtId="0" fontId="8" fillId="9" borderId="20" xfId="2" applyFill="1" applyBorder="1"/>
    <xf numFmtId="0" fontId="8" fillId="4" borderId="11" xfId="2" applyFill="1" applyBorder="1"/>
    <xf numFmtId="0" fontId="8" fillId="9" borderId="1" xfId="2" quotePrefix="1" applyFont="1" applyFill="1" applyBorder="1" applyAlignment="1">
      <alignment horizontal="center"/>
    </xf>
    <xf numFmtId="0" fontId="8" fillId="8" borderId="11" xfId="2" applyFill="1" applyBorder="1"/>
    <xf numFmtId="0" fontId="8" fillId="9" borderId="18" xfId="2" applyFont="1" applyFill="1" applyBorder="1"/>
    <xf numFmtId="0" fontId="8" fillId="9" borderId="23" xfId="2" applyFill="1" applyBorder="1"/>
    <xf numFmtId="0" fontId="8" fillId="9" borderId="24" xfId="2" applyFill="1" applyBorder="1"/>
    <xf numFmtId="0" fontId="8" fillId="8" borderId="1" xfId="2" applyFill="1" applyBorder="1"/>
    <xf numFmtId="0" fontId="0" fillId="0" borderId="7" xfId="0" applyBorder="1"/>
    <xf numFmtId="0" fontId="0" fillId="0" borderId="11" xfId="0" applyBorder="1"/>
    <xf numFmtId="0" fontId="0" fillId="0" borderId="6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10" borderId="0" xfId="0" applyFill="1"/>
    <xf numFmtId="0" fontId="0" fillId="10" borderId="1" xfId="0" applyFill="1" applyBorder="1"/>
    <xf numFmtId="0" fontId="0" fillId="11" borderId="1" xfId="0" applyFill="1" applyBorder="1"/>
    <xf numFmtId="0" fontId="0" fillId="12" borderId="0" xfId="0" applyFill="1"/>
    <xf numFmtId="0" fontId="0" fillId="12" borderId="1" xfId="0" applyFill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8</xdr:col>
      <xdr:colOff>276225</xdr:colOff>
      <xdr:row>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5" y="76200"/>
          <a:ext cx="5143500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Hodowca psów rasowych uważa, że prawidłowo karmiony pies musi otrzymywać odpowiednie dzienne dawki witamin w wysokości przynajmniej: witaminy C - 150j., D - 15j. i A - 25j. Hodowca może wykorzystać trzy specjalistyczne karmy dla psów, których ceny (zł/kg) wynoszą odpowiednio: K1 - 7zł., K2 - 5zł., K3 - 9zł. Należy przy tym pamiętać, że karmy K2 nie powinno się podawać więcej niż 450g dziennie. Zawartość witaminw j.  w 1kg poszczególnych karm przedstawia tabela poniżej. Ułóż i rozwiąż liniowe zadanie decyzyjne minimalizujące koszt karmienia psów.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1" sqref="B11"/>
    </sheetView>
  </sheetViews>
  <sheetFormatPr defaultRowHeight="14.25"/>
  <cols>
    <col min="1" max="1" width="10.625" bestFit="1" customWidth="1"/>
  </cols>
  <sheetData>
    <row r="1" spans="1:3" ht="17.25">
      <c r="A1" t="s">
        <v>41</v>
      </c>
    </row>
    <row r="5" spans="1:3">
      <c r="B5" s="3" t="s">
        <v>0</v>
      </c>
      <c r="C5" s="3" t="s">
        <v>1</v>
      </c>
    </row>
    <row r="6" spans="1:3">
      <c r="B6" s="3">
        <v>1.9710140827665249E-4</v>
      </c>
      <c r="C6" s="3">
        <v>1.0000004727607461</v>
      </c>
    </row>
    <row r="10" spans="1:3">
      <c r="A10" s="2" t="s">
        <v>6</v>
      </c>
      <c r="B10" s="9">
        <f>B6^2-C6^2</f>
        <v>-1.0000009066727507</v>
      </c>
    </row>
    <row r="11" spans="1:3">
      <c r="A11" s="2" t="s">
        <v>7</v>
      </c>
      <c r="B11" s="9">
        <f>B6^2+C6^2</f>
        <v>1.000000984370681</v>
      </c>
      <c r="C11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7"/>
  <sheetViews>
    <sheetView workbookViewId="0">
      <selection activeCell="B17" sqref="B17"/>
    </sheetView>
  </sheetViews>
  <sheetFormatPr defaultRowHeight="14.25"/>
  <sheetData>
    <row r="3" spans="1:7">
      <c r="A3" t="s">
        <v>25</v>
      </c>
    </row>
    <row r="4" spans="1:7">
      <c r="A4" t="s">
        <v>28</v>
      </c>
    </row>
    <row r="7" spans="1:7">
      <c r="B7" s="8" t="s">
        <v>38</v>
      </c>
      <c r="C7" s="8"/>
      <c r="F7" s="11" t="s">
        <v>40</v>
      </c>
      <c r="G7" s="11">
        <v>100</v>
      </c>
    </row>
    <row r="8" spans="1:7">
      <c r="B8" s="3" t="s">
        <v>26</v>
      </c>
      <c r="C8" s="3">
        <v>2.5154080511038472</v>
      </c>
    </row>
    <row r="9" spans="1:7">
      <c r="B9" s="3" t="s">
        <v>27</v>
      </c>
      <c r="C9" s="3">
        <v>5.0307557707260848</v>
      </c>
    </row>
    <row r="11" spans="1:7">
      <c r="B11" s="8" t="s">
        <v>35</v>
      </c>
      <c r="C11" s="8"/>
    </row>
    <row r="12" spans="1:7">
      <c r="B12" s="9">
        <f>C8*C9+C8*C8</f>
        <v>18.981681232379589</v>
      </c>
    </row>
    <row r="14" spans="1:7">
      <c r="B14" s="8" t="s">
        <v>36</v>
      </c>
      <c r="C14" s="8"/>
    </row>
    <row r="15" spans="1:7">
      <c r="B15" s="9">
        <f>PI()*C8*C8*C9</f>
        <v>100.00000000173377</v>
      </c>
      <c r="C15" t="s">
        <v>39</v>
      </c>
      <c r="D15" s="10">
        <f>G7</f>
        <v>100</v>
      </c>
    </row>
    <row r="16" spans="1:7">
      <c r="B16" s="9">
        <f>C8</f>
        <v>2.5154080511038472</v>
      </c>
      <c r="C16" t="s">
        <v>37</v>
      </c>
      <c r="D16" s="10">
        <v>1.0000000000000001E-5</v>
      </c>
    </row>
    <row r="17" spans="2:4">
      <c r="B17" s="9">
        <f>C9</f>
        <v>5.0307557707260848</v>
      </c>
      <c r="C17" t="s">
        <v>37</v>
      </c>
      <c r="D17" s="10">
        <v>1.0000000000000001E-5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4:H25"/>
  <sheetViews>
    <sheetView tabSelected="1" workbookViewId="0">
      <selection activeCell="I45" sqref="I45"/>
    </sheetView>
  </sheetViews>
  <sheetFormatPr defaultRowHeight="14.25"/>
  <cols>
    <col min="7" max="7" width="5.375" customWidth="1"/>
    <col min="9" max="9" width="10.5" customWidth="1"/>
  </cols>
  <sheetData>
    <row r="14" spans="4:6">
      <c r="D14" s="3" t="s">
        <v>12</v>
      </c>
      <c r="E14" s="3" t="s">
        <v>13</v>
      </c>
      <c r="F14" s="3" t="s">
        <v>14</v>
      </c>
    </row>
    <row r="15" spans="4:6">
      <c r="D15" s="3">
        <v>0</v>
      </c>
      <c r="E15" s="3">
        <v>0.68965655620494526</v>
      </c>
      <c r="F15" s="3">
        <v>0.3103444437950546</v>
      </c>
    </row>
    <row r="17" spans="1:8">
      <c r="A17" s="73" t="s">
        <v>8</v>
      </c>
      <c r="B17" s="73"/>
      <c r="C17" s="74">
        <v>20</v>
      </c>
      <c r="D17" s="74">
        <v>12</v>
      </c>
      <c r="E17" s="74">
        <v>7</v>
      </c>
      <c r="F17" s="75">
        <f>$D$15*C17+$E$15*D17+$F$15*E17</f>
        <v>10.448289781024725</v>
      </c>
      <c r="G17" s="1" t="s">
        <v>9</v>
      </c>
      <c r="H17" s="75">
        <v>12</v>
      </c>
    </row>
    <row r="18" spans="1:8">
      <c r="A18" s="73"/>
      <c r="B18" s="73"/>
      <c r="C18" s="74">
        <v>0.8</v>
      </c>
      <c r="D18" s="74">
        <v>1.3</v>
      </c>
      <c r="E18" s="74">
        <v>0.25</v>
      </c>
      <c r="F18" s="75">
        <f t="shared" ref="F18:F25" si="0">$D$15*C18+$E$15*D18+$F$15*E18</f>
        <v>0.97413963401519255</v>
      </c>
      <c r="G18" t="s">
        <v>9</v>
      </c>
      <c r="H18" s="75">
        <v>1</v>
      </c>
    </row>
    <row r="19" spans="1:8">
      <c r="A19" s="73"/>
      <c r="B19" s="73"/>
      <c r="C19" s="74">
        <v>1.3</v>
      </c>
      <c r="D19" s="74">
        <v>1.1000000000000001</v>
      </c>
      <c r="E19" s="74">
        <v>4</v>
      </c>
      <c r="F19" s="75">
        <f t="shared" si="0"/>
        <v>1.9999999870056584</v>
      </c>
      <c r="G19" t="s">
        <v>10</v>
      </c>
      <c r="H19" s="75">
        <v>2</v>
      </c>
    </row>
    <row r="20" spans="1:8">
      <c r="A20" s="73"/>
      <c r="B20" s="73"/>
      <c r="C20" s="74">
        <v>0.2</v>
      </c>
      <c r="D20" s="74">
        <v>1.1000000000000001</v>
      </c>
      <c r="E20" s="74">
        <v>0.5</v>
      </c>
      <c r="F20" s="75">
        <f t="shared" si="0"/>
        <v>0.9137944337229672</v>
      </c>
      <c r="G20" t="s">
        <v>10</v>
      </c>
      <c r="H20" s="75">
        <v>0.5</v>
      </c>
    </row>
    <row r="21" spans="1:8">
      <c r="A21" s="73"/>
      <c r="B21" s="73"/>
      <c r="C21" s="74">
        <v>1</v>
      </c>
      <c r="D21" s="74">
        <v>1</v>
      </c>
      <c r="E21" s="74">
        <v>1</v>
      </c>
      <c r="F21" s="75">
        <f t="shared" si="0"/>
        <v>1.0000009999999999</v>
      </c>
      <c r="G21" t="s">
        <v>11</v>
      </c>
      <c r="H21" s="75">
        <v>1</v>
      </c>
    </row>
    <row r="22" spans="1:8">
      <c r="A22" s="73"/>
      <c r="B22" s="73"/>
      <c r="C22" s="74">
        <v>1</v>
      </c>
      <c r="D22" s="74">
        <v>0</v>
      </c>
      <c r="E22" s="74">
        <v>0</v>
      </c>
      <c r="F22" s="75">
        <f t="shared" si="0"/>
        <v>0</v>
      </c>
      <c r="G22" t="s">
        <v>10</v>
      </c>
      <c r="H22" s="75">
        <v>0</v>
      </c>
    </row>
    <row r="23" spans="1:8">
      <c r="A23" s="73"/>
      <c r="B23" s="73"/>
      <c r="C23" s="74">
        <v>0</v>
      </c>
      <c r="D23" s="74">
        <v>1</v>
      </c>
      <c r="E23" s="74">
        <v>0</v>
      </c>
      <c r="F23" s="75">
        <f t="shared" si="0"/>
        <v>0.68965655620494526</v>
      </c>
      <c r="G23" t="s">
        <v>10</v>
      </c>
      <c r="H23" s="75">
        <v>0</v>
      </c>
    </row>
    <row r="24" spans="1:8">
      <c r="A24" s="73"/>
      <c r="B24" s="73"/>
      <c r="C24" s="74">
        <v>0</v>
      </c>
      <c r="D24" s="74">
        <v>0</v>
      </c>
      <c r="E24" s="74">
        <v>1</v>
      </c>
      <c r="F24" s="75">
        <f t="shared" si="0"/>
        <v>0.3103444437950546</v>
      </c>
      <c r="G24" t="s">
        <v>10</v>
      </c>
      <c r="H24" s="75">
        <v>0</v>
      </c>
    </row>
    <row r="25" spans="1:8">
      <c r="A25" s="76" t="s">
        <v>79</v>
      </c>
      <c r="B25" s="76"/>
      <c r="C25" s="77">
        <v>36</v>
      </c>
      <c r="D25" s="77">
        <v>32</v>
      </c>
      <c r="E25" s="77">
        <v>45</v>
      </c>
      <c r="F25" s="8">
        <f t="shared" si="0"/>
        <v>36.034509769335706</v>
      </c>
      <c r="G25" t="s">
        <v>4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2049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2:I40"/>
  <sheetViews>
    <sheetView topLeftCell="A29" workbookViewId="0">
      <selection activeCell="E45" sqref="E45"/>
    </sheetView>
  </sheetViews>
  <sheetFormatPr defaultRowHeight="12.75"/>
  <cols>
    <col min="1" max="1" width="10.25" style="14" customWidth="1"/>
    <col min="2" max="6" width="9" style="14"/>
    <col min="7" max="7" width="10.5" style="14" customWidth="1"/>
    <col min="8" max="256" width="9" style="14"/>
    <col min="257" max="257" width="10.25" style="14" customWidth="1"/>
    <col min="258" max="262" width="9" style="14"/>
    <col min="263" max="263" width="10.5" style="14" customWidth="1"/>
    <col min="264" max="512" width="9" style="14"/>
    <col min="513" max="513" width="10.25" style="14" customWidth="1"/>
    <col min="514" max="518" width="9" style="14"/>
    <col min="519" max="519" width="10.5" style="14" customWidth="1"/>
    <col min="520" max="768" width="9" style="14"/>
    <col min="769" max="769" width="10.25" style="14" customWidth="1"/>
    <col min="770" max="774" width="9" style="14"/>
    <col min="775" max="775" width="10.5" style="14" customWidth="1"/>
    <col min="776" max="1024" width="9" style="14"/>
    <col min="1025" max="1025" width="10.25" style="14" customWidth="1"/>
    <col min="1026" max="1030" width="9" style="14"/>
    <col min="1031" max="1031" width="10.5" style="14" customWidth="1"/>
    <col min="1032" max="1280" width="9" style="14"/>
    <col min="1281" max="1281" width="10.25" style="14" customWidth="1"/>
    <col min="1282" max="1286" width="9" style="14"/>
    <col min="1287" max="1287" width="10.5" style="14" customWidth="1"/>
    <col min="1288" max="1536" width="9" style="14"/>
    <col min="1537" max="1537" width="10.25" style="14" customWidth="1"/>
    <col min="1538" max="1542" width="9" style="14"/>
    <col min="1543" max="1543" width="10.5" style="14" customWidth="1"/>
    <col min="1544" max="1792" width="9" style="14"/>
    <col min="1793" max="1793" width="10.25" style="14" customWidth="1"/>
    <col min="1794" max="1798" width="9" style="14"/>
    <col min="1799" max="1799" width="10.5" style="14" customWidth="1"/>
    <col min="1800" max="2048" width="9" style="14"/>
    <col min="2049" max="2049" width="10.25" style="14" customWidth="1"/>
    <col min="2050" max="2054" width="9" style="14"/>
    <col min="2055" max="2055" width="10.5" style="14" customWidth="1"/>
    <col min="2056" max="2304" width="9" style="14"/>
    <col min="2305" max="2305" width="10.25" style="14" customWidth="1"/>
    <col min="2306" max="2310" width="9" style="14"/>
    <col min="2311" max="2311" width="10.5" style="14" customWidth="1"/>
    <col min="2312" max="2560" width="9" style="14"/>
    <col min="2561" max="2561" width="10.25" style="14" customWidth="1"/>
    <col min="2562" max="2566" width="9" style="14"/>
    <col min="2567" max="2567" width="10.5" style="14" customWidth="1"/>
    <col min="2568" max="2816" width="9" style="14"/>
    <col min="2817" max="2817" width="10.25" style="14" customWidth="1"/>
    <col min="2818" max="2822" width="9" style="14"/>
    <col min="2823" max="2823" width="10.5" style="14" customWidth="1"/>
    <col min="2824" max="3072" width="9" style="14"/>
    <col min="3073" max="3073" width="10.25" style="14" customWidth="1"/>
    <col min="3074" max="3078" width="9" style="14"/>
    <col min="3079" max="3079" width="10.5" style="14" customWidth="1"/>
    <col min="3080" max="3328" width="9" style="14"/>
    <col min="3329" max="3329" width="10.25" style="14" customWidth="1"/>
    <col min="3330" max="3334" width="9" style="14"/>
    <col min="3335" max="3335" width="10.5" style="14" customWidth="1"/>
    <col min="3336" max="3584" width="9" style="14"/>
    <col min="3585" max="3585" width="10.25" style="14" customWidth="1"/>
    <col min="3586" max="3590" width="9" style="14"/>
    <col min="3591" max="3591" width="10.5" style="14" customWidth="1"/>
    <col min="3592" max="3840" width="9" style="14"/>
    <col min="3841" max="3841" width="10.25" style="14" customWidth="1"/>
    <col min="3842" max="3846" width="9" style="14"/>
    <col min="3847" max="3847" width="10.5" style="14" customWidth="1"/>
    <col min="3848" max="4096" width="9" style="14"/>
    <col min="4097" max="4097" width="10.25" style="14" customWidth="1"/>
    <col min="4098" max="4102" width="9" style="14"/>
    <col min="4103" max="4103" width="10.5" style="14" customWidth="1"/>
    <col min="4104" max="4352" width="9" style="14"/>
    <col min="4353" max="4353" width="10.25" style="14" customWidth="1"/>
    <col min="4354" max="4358" width="9" style="14"/>
    <col min="4359" max="4359" width="10.5" style="14" customWidth="1"/>
    <col min="4360" max="4608" width="9" style="14"/>
    <col min="4609" max="4609" width="10.25" style="14" customWidth="1"/>
    <col min="4610" max="4614" width="9" style="14"/>
    <col min="4615" max="4615" width="10.5" style="14" customWidth="1"/>
    <col min="4616" max="4864" width="9" style="14"/>
    <col min="4865" max="4865" width="10.25" style="14" customWidth="1"/>
    <col min="4866" max="4870" width="9" style="14"/>
    <col min="4871" max="4871" width="10.5" style="14" customWidth="1"/>
    <col min="4872" max="5120" width="9" style="14"/>
    <col min="5121" max="5121" width="10.25" style="14" customWidth="1"/>
    <col min="5122" max="5126" width="9" style="14"/>
    <col min="5127" max="5127" width="10.5" style="14" customWidth="1"/>
    <col min="5128" max="5376" width="9" style="14"/>
    <col min="5377" max="5377" width="10.25" style="14" customWidth="1"/>
    <col min="5378" max="5382" width="9" style="14"/>
    <col min="5383" max="5383" width="10.5" style="14" customWidth="1"/>
    <col min="5384" max="5632" width="9" style="14"/>
    <col min="5633" max="5633" width="10.25" style="14" customWidth="1"/>
    <col min="5634" max="5638" width="9" style="14"/>
    <col min="5639" max="5639" width="10.5" style="14" customWidth="1"/>
    <col min="5640" max="5888" width="9" style="14"/>
    <col min="5889" max="5889" width="10.25" style="14" customWidth="1"/>
    <col min="5890" max="5894" width="9" style="14"/>
    <col min="5895" max="5895" width="10.5" style="14" customWidth="1"/>
    <col min="5896" max="6144" width="9" style="14"/>
    <col min="6145" max="6145" width="10.25" style="14" customWidth="1"/>
    <col min="6146" max="6150" width="9" style="14"/>
    <col min="6151" max="6151" width="10.5" style="14" customWidth="1"/>
    <col min="6152" max="6400" width="9" style="14"/>
    <col min="6401" max="6401" width="10.25" style="14" customWidth="1"/>
    <col min="6402" max="6406" width="9" style="14"/>
    <col min="6407" max="6407" width="10.5" style="14" customWidth="1"/>
    <col min="6408" max="6656" width="9" style="14"/>
    <col min="6657" max="6657" width="10.25" style="14" customWidth="1"/>
    <col min="6658" max="6662" width="9" style="14"/>
    <col min="6663" max="6663" width="10.5" style="14" customWidth="1"/>
    <col min="6664" max="6912" width="9" style="14"/>
    <col min="6913" max="6913" width="10.25" style="14" customWidth="1"/>
    <col min="6914" max="6918" width="9" style="14"/>
    <col min="6919" max="6919" width="10.5" style="14" customWidth="1"/>
    <col min="6920" max="7168" width="9" style="14"/>
    <col min="7169" max="7169" width="10.25" style="14" customWidth="1"/>
    <col min="7170" max="7174" width="9" style="14"/>
    <col min="7175" max="7175" width="10.5" style="14" customWidth="1"/>
    <col min="7176" max="7424" width="9" style="14"/>
    <col min="7425" max="7425" width="10.25" style="14" customWidth="1"/>
    <col min="7426" max="7430" width="9" style="14"/>
    <col min="7431" max="7431" width="10.5" style="14" customWidth="1"/>
    <col min="7432" max="7680" width="9" style="14"/>
    <col min="7681" max="7681" width="10.25" style="14" customWidth="1"/>
    <col min="7682" max="7686" width="9" style="14"/>
    <col min="7687" max="7687" width="10.5" style="14" customWidth="1"/>
    <col min="7688" max="7936" width="9" style="14"/>
    <col min="7937" max="7937" width="10.25" style="14" customWidth="1"/>
    <col min="7938" max="7942" width="9" style="14"/>
    <col min="7943" max="7943" width="10.5" style="14" customWidth="1"/>
    <col min="7944" max="8192" width="9" style="14"/>
    <col min="8193" max="8193" width="10.25" style="14" customWidth="1"/>
    <col min="8194" max="8198" width="9" style="14"/>
    <col min="8199" max="8199" width="10.5" style="14" customWidth="1"/>
    <col min="8200" max="8448" width="9" style="14"/>
    <col min="8449" max="8449" width="10.25" style="14" customWidth="1"/>
    <col min="8450" max="8454" width="9" style="14"/>
    <col min="8455" max="8455" width="10.5" style="14" customWidth="1"/>
    <col min="8456" max="8704" width="9" style="14"/>
    <col min="8705" max="8705" width="10.25" style="14" customWidth="1"/>
    <col min="8706" max="8710" width="9" style="14"/>
    <col min="8711" max="8711" width="10.5" style="14" customWidth="1"/>
    <col min="8712" max="8960" width="9" style="14"/>
    <col min="8961" max="8961" width="10.25" style="14" customWidth="1"/>
    <col min="8962" max="8966" width="9" style="14"/>
    <col min="8967" max="8967" width="10.5" style="14" customWidth="1"/>
    <col min="8968" max="9216" width="9" style="14"/>
    <col min="9217" max="9217" width="10.25" style="14" customWidth="1"/>
    <col min="9218" max="9222" width="9" style="14"/>
    <col min="9223" max="9223" width="10.5" style="14" customWidth="1"/>
    <col min="9224" max="9472" width="9" style="14"/>
    <col min="9473" max="9473" width="10.25" style="14" customWidth="1"/>
    <col min="9474" max="9478" width="9" style="14"/>
    <col min="9479" max="9479" width="10.5" style="14" customWidth="1"/>
    <col min="9480" max="9728" width="9" style="14"/>
    <col min="9729" max="9729" width="10.25" style="14" customWidth="1"/>
    <col min="9730" max="9734" width="9" style="14"/>
    <col min="9735" max="9735" width="10.5" style="14" customWidth="1"/>
    <col min="9736" max="9984" width="9" style="14"/>
    <col min="9985" max="9985" width="10.25" style="14" customWidth="1"/>
    <col min="9986" max="9990" width="9" style="14"/>
    <col min="9991" max="9991" width="10.5" style="14" customWidth="1"/>
    <col min="9992" max="10240" width="9" style="14"/>
    <col min="10241" max="10241" width="10.25" style="14" customWidth="1"/>
    <col min="10242" max="10246" width="9" style="14"/>
    <col min="10247" max="10247" width="10.5" style="14" customWidth="1"/>
    <col min="10248" max="10496" width="9" style="14"/>
    <col min="10497" max="10497" width="10.25" style="14" customWidth="1"/>
    <col min="10498" max="10502" width="9" style="14"/>
    <col min="10503" max="10503" width="10.5" style="14" customWidth="1"/>
    <col min="10504" max="10752" width="9" style="14"/>
    <col min="10753" max="10753" width="10.25" style="14" customWidth="1"/>
    <col min="10754" max="10758" width="9" style="14"/>
    <col min="10759" max="10759" width="10.5" style="14" customWidth="1"/>
    <col min="10760" max="11008" width="9" style="14"/>
    <col min="11009" max="11009" width="10.25" style="14" customWidth="1"/>
    <col min="11010" max="11014" width="9" style="14"/>
    <col min="11015" max="11015" width="10.5" style="14" customWidth="1"/>
    <col min="11016" max="11264" width="9" style="14"/>
    <col min="11265" max="11265" width="10.25" style="14" customWidth="1"/>
    <col min="11266" max="11270" width="9" style="14"/>
    <col min="11271" max="11271" width="10.5" style="14" customWidth="1"/>
    <col min="11272" max="11520" width="9" style="14"/>
    <col min="11521" max="11521" width="10.25" style="14" customWidth="1"/>
    <col min="11522" max="11526" width="9" style="14"/>
    <col min="11527" max="11527" width="10.5" style="14" customWidth="1"/>
    <col min="11528" max="11776" width="9" style="14"/>
    <col min="11777" max="11777" width="10.25" style="14" customWidth="1"/>
    <col min="11778" max="11782" width="9" style="14"/>
    <col min="11783" max="11783" width="10.5" style="14" customWidth="1"/>
    <col min="11784" max="12032" width="9" style="14"/>
    <col min="12033" max="12033" width="10.25" style="14" customWidth="1"/>
    <col min="12034" max="12038" width="9" style="14"/>
    <col min="12039" max="12039" width="10.5" style="14" customWidth="1"/>
    <col min="12040" max="12288" width="9" style="14"/>
    <col min="12289" max="12289" width="10.25" style="14" customWidth="1"/>
    <col min="12290" max="12294" width="9" style="14"/>
    <col min="12295" max="12295" width="10.5" style="14" customWidth="1"/>
    <col min="12296" max="12544" width="9" style="14"/>
    <col min="12545" max="12545" width="10.25" style="14" customWidth="1"/>
    <col min="12546" max="12550" width="9" style="14"/>
    <col min="12551" max="12551" width="10.5" style="14" customWidth="1"/>
    <col min="12552" max="12800" width="9" style="14"/>
    <col min="12801" max="12801" width="10.25" style="14" customWidth="1"/>
    <col min="12802" max="12806" width="9" style="14"/>
    <col min="12807" max="12807" width="10.5" style="14" customWidth="1"/>
    <col min="12808" max="13056" width="9" style="14"/>
    <col min="13057" max="13057" width="10.25" style="14" customWidth="1"/>
    <col min="13058" max="13062" width="9" style="14"/>
    <col min="13063" max="13063" width="10.5" style="14" customWidth="1"/>
    <col min="13064" max="13312" width="9" style="14"/>
    <col min="13313" max="13313" width="10.25" style="14" customWidth="1"/>
    <col min="13314" max="13318" width="9" style="14"/>
    <col min="13319" max="13319" width="10.5" style="14" customWidth="1"/>
    <col min="13320" max="13568" width="9" style="14"/>
    <col min="13569" max="13569" width="10.25" style="14" customWidth="1"/>
    <col min="13570" max="13574" width="9" style="14"/>
    <col min="13575" max="13575" width="10.5" style="14" customWidth="1"/>
    <col min="13576" max="13824" width="9" style="14"/>
    <col min="13825" max="13825" width="10.25" style="14" customWidth="1"/>
    <col min="13826" max="13830" width="9" style="14"/>
    <col min="13831" max="13831" width="10.5" style="14" customWidth="1"/>
    <col min="13832" max="14080" width="9" style="14"/>
    <col min="14081" max="14081" width="10.25" style="14" customWidth="1"/>
    <col min="14082" max="14086" width="9" style="14"/>
    <col min="14087" max="14087" width="10.5" style="14" customWidth="1"/>
    <col min="14088" max="14336" width="9" style="14"/>
    <col min="14337" max="14337" width="10.25" style="14" customWidth="1"/>
    <col min="14338" max="14342" width="9" style="14"/>
    <col min="14343" max="14343" width="10.5" style="14" customWidth="1"/>
    <col min="14344" max="14592" width="9" style="14"/>
    <col min="14593" max="14593" width="10.25" style="14" customWidth="1"/>
    <col min="14594" max="14598" width="9" style="14"/>
    <col min="14599" max="14599" width="10.5" style="14" customWidth="1"/>
    <col min="14600" max="14848" width="9" style="14"/>
    <col min="14849" max="14849" width="10.25" style="14" customWidth="1"/>
    <col min="14850" max="14854" width="9" style="14"/>
    <col min="14855" max="14855" width="10.5" style="14" customWidth="1"/>
    <col min="14856" max="15104" width="9" style="14"/>
    <col min="15105" max="15105" width="10.25" style="14" customWidth="1"/>
    <col min="15106" max="15110" width="9" style="14"/>
    <col min="15111" max="15111" width="10.5" style="14" customWidth="1"/>
    <col min="15112" max="15360" width="9" style="14"/>
    <col min="15361" max="15361" width="10.25" style="14" customWidth="1"/>
    <col min="15362" max="15366" width="9" style="14"/>
    <col min="15367" max="15367" width="10.5" style="14" customWidth="1"/>
    <col min="15368" max="15616" width="9" style="14"/>
    <col min="15617" max="15617" width="10.25" style="14" customWidth="1"/>
    <col min="15618" max="15622" width="9" style="14"/>
    <col min="15623" max="15623" width="10.5" style="14" customWidth="1"/>
    <col min="15624" max="15872" width="9" style="14"/>
    <col min="15873" max="15873" width="10.25" style="14" customWidth="1"/>
    <col min="15874" max="15878" width="9" style="14"/>
    <col min="15879" max="15879" width="10.5" style="14" customWidth="1"/>
    <col min="15880" max="16128" width="9" style="14"/>
    <col min="16129" max="16129" width="10.25" style="14" customWidth="1"/>
    <col min="16130" max="16134" width="9" style="14"/>
    <col min="16135" max="16135" width="10.5" style="14" customWidth="1"/>
    <col min="16136" max="16384" width="9" style="14"/>
  </cols>
  <sheetData>
    <row r="2" spans="1:8">
      <c r="A2" s="14" t="s">
        <v>43</v>
      </c>
    </row>
    <row r="3" spans="1:8">
      <c r="A3" s="14" t="s">
        <v>44</v>
      </c>
    </row>
    <row r="4" spans="1:8">
      <c r="A4" s="14" t="s">
        <v>45</v>
      </c>
    </row>
    <row r="5" spans="1:8">
      <c r="A5" s="14" t="s">
        <v>46</v>
      </c>
    </row>
    <row r="7" spans="1:8" ht="13.5" thickBot="1">
      <c r="A7" s="15"/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7" t="s">
        <v>52</v>
      </c>
    </row>
    <row r="8" spans="1:8">
      <c r="A8" s="18" t="s">
        <v>53</v>
      </c>
      <c r="B8" s="19">
        <v>3</v>
      </c>
      <c r="C8" s="20">
        <v>2</v>
      </c>
      <c r="D8" s="20">
        <v>3</v>
      </c>
      <c r="E8" s="20">
        <v>2</v>
      </c>
      <c r="F8" s="21">
        <v>1</v>
      </c>
      <c r="G8" s="22">
        <v>20</v>
      </c>
    </row>
    <row r="9" spans="1:8">
      <c r="A9" s="18" t="s">
        <v>54</v>
      </c>
      <c r="B9" s="23">
        <v>4</v>
      </c>
      <c r="C9" s="15">
        <v>2</v>
      </c>
      <c r="D9" s="15">
        <v>4</v>
      </c>
      <c r="E9" s="15">
        <v>2</v>
      </c>
      <c r="F9" s="24">
        <v>3</v>
      </c>
      <c r="G9" s="22">
        <v>7</v>
      </c>
    </row>
    <row r="10" spans="1:8">
      <c r="A10" s="18" t="s">
        <v>55</v>
      </c>
      <c r="B10" s="23">
        <v>3</v>
      </c>
      <c r="C10" s="15">
        <v>1</v>
      </c>
      <c r="D10" s="15">
        <v>5</v>
      </c>
      <c r="E10" s="15">
        <v>4</v>
      </c>
      <c r="F10" s="24">
        <v>3</v>
      </c>
      <c r="G10" s="22">
        <v>15</v>
      </c>
    </row>
    <row r="11" spans="1:8" ht="13.5" thickBot="1">
      <c r="A11" s="18" t="s">
        <v>56</v>
      </c>
      <c r="B11" s="25">
        <v>2</v>
      </c>
      <c r="C11" s="26">
        <v>4</v>
      </c>
      <c r="D11" s="26">
        <v>1</v>
      </c>
      <c r="E11" s="26">
        <v>2</v>
      </c>
      <c r="F11" s="27">
        <v>2</v>
      </c>
      <c r="G11" s="22">
        <v>8</v>
      </c>
    </row>
    <row r="12" spans="1:8">
      <c r="A12" s="17" t="s">
        <v>57</v>
      </c>
      <c r="B12" s="28">
        <v>8</v>
      </c>
      <c r="C12" s="28">
        <v>12</v>
      </c>
      <c r="D12" s="28">
        <v>10</v>
      </c>
      <c r="E12" s="28">
        <v>5</v>
      </c>
      <c r="F12" s="28">
        <v>15</v>
      </c>
      <c r="G12" s="17" t="s">
        <v>58</v>
      </c>
      <c r="H12" s="14">
        <f>SUM(B12:F12)</f>
        <v>50</v>
      </c>
    </row>
    <row r="13" spans="1:8">
      <c r="G13" s="14">
        <f>SUM(G8:G11)</f>
        <v>50</v>
      </c>
      <c r="H13" s="29" t="s">
        <v>59</v>
      </c>
    </row>
    <row r="15" spans="1:8">
      <c r="A15" s="30" t="s">
        <v>60</v>
      </c>
    </row>
    <row r="16" spans="1:8">
      <c r="A16" s="30" t="s">
        <v>61</v>
      </c>
    </row>
    <row r="17" spans="1:8" ht="13.5" thickBot="1">
      <c r="A17" s="15"/>
      <c r="B17" s="16" t="s">
        <v>47</v>
      </c>
      <c r="C17" s="16" t="s">
        <v>48</v>
      </c>
      <c r="D17" s="16" t="s">
        <v>49</v>
      </c>
      <c r="E17" s="16" t="s">
        <v>50</v>
      </c>
      <c r="F17" s="16" t="s">
        <v>51</v>
      </c>
    </row>
    <row r="18" spans="1:8">
      <c r="A18" s="18" t="s">
        <v>53</v>
      </c>
      <c r="B18" s="31">
        <v>3</v>
      </c>
      <c r="C18" s="32">
        <v>0</v>
      </c>
      <c r="D18" s="32">
        <v>2</v>
      </c>
      <c r="E18" s="32">
        <v>0</v>
      </c>
      <c r="F18" s="33">
        <v>15</v>
      </c>
    </row>
    <row r="19" spans="1:8">
      <c r="A19" s="18" t="s">
        <v>54</v>
      </c>
      <c r="B19" s="34">
        <v>0</v>
      </c>
      <c r="C19" s="35">
        <v>2</v>
      </c>
      <c r="D19" s="35">
        <v>0</v>
      </c>
      <c r="E19" s="35">
        <v>5</v>
      </c>
      <c r="F19" s="36">
        <v>0</v>
      </c>
    </row>
    <row r="20" spans="1:8">
      <c r="A20" s="18" t="s">
        <v>55</v>
      </c>
      <c r="B20" s="34">
        <v>5</v>
      </c>
      <c r="C20" s="35">
        <v>10</v>
      </c>
      <c r="D20" s="35">
        <v>0</v>
      </c>
      <c r="E20" s="35">
        <v>0</v>
      </c>
      <c r="F20" s="36">
        <v>0</v>
      </c>
    </row>
    <row r="21" spans="1:8" ht="13.5" thickBot="1">
      <c r="A21" s="18" t="s">
        <v>56</v>
      </c>
      <c r="B21" s="37">
        <v>0</v>
      </c>
      <c r="C21" s="38">
        <v>0</v>
      </c>
      <c r="D21" s="38">
        <v>8</v>
      </c>
      <c r="E21" s="38">
        <v>0</v>
      </c>
      <c r="F21" s="39">
        <v>0</v>
      </c>
    </row>
    <row r="24" spans="1:8">
      <c r="A24" s="30" t="s">
        <v>35</v>
      </c>
    </row>
    <row r="25" spans="1:8" ht="13.5" thickBot="1">
      <c r="A25" s="15"/>
      <c r="B25" s="16" t="s">
        <v>47</v>
      </c>
      <c r="C25" s="16" t="s">
        <v>48</v>
      </c>
      <c r="D25" s="16" t="s">
        <v>49</v>
      </c>
      <c r="E25" s="16" t="s">
        <v>50</v>
      </c>
      <c r="F25" s="40" t="s">
        <v>51</v>
      </c>
      <c r="G25" s="41" t="s">
        <v>58</v>
      </c>
    </row>
    <row r="26" spans="1:8" ht="13.5" thickBot="1">
      <c r="A26" s="18" t="s">
        <v>53</v>
      </c>
      <c r="B26" s="42">
        <f>B18*B8</f>
        <v>9</v>
      </c>
      <c r="C26" s="42">
        <f t="shared" ref="C26:F26" si="0">C18*C8</f>
        <v>0</v>
      </c>
      <c r="D26" s="42">
        <f t="shared" si="0"/>
        <v>6</v>
      </c>
      <c r="E26" s="42">
        <f t="shared" si="0"/>
        <v>0</v>
      </c>
      <c r="F26" s="43">
        <f t="shared" si="0"/>
        <v>15</v>
      </c>
      <c r="G26" s="44">
        <f>SUM(B26:F26)</f>
        <v>30</v>
      </c>
    </row>
    <row r="27" spans="1:8" ht="13.5" thickBot="1">
      <c r="A27" s="18" t="s">
        <v>54</v>
      </c>
      <c r="B27" s="42">
        <f t="shared" ref="B27:F29" si="1">B19*B9</f>
        <v>0</v>
      </c>
      <c r="C27" s="42">
        <f t="shared" si="1"/>
        <v>4</v>
      </c>
      <c r="D27" s="42">
        <f t="shared" si="1"/>
        <v>0</v>
      </c>
      <c r="E27" s="42">
        <f t="shared" si="1"/>
        <v>10</v>
      </c>
      <c r="F27" s="43">
        <f t="shared" si="1"/>
        <v>0</v>
      </c>
      <c r="G27" s="45">
        <f t="shared" ref="G27:G29" si="2">SUM(B27:F27)</f>
        <v>14</v>
      </c>
    </row>
    <row r="28" spans="1:8" ht="13.5" thickBot="1">
      <c r="A28" s="18" t="s">
        <v>55</v>
      </c>
      <c r="B28" s="42">
        <f t="shared" si="1"/>
        <v>15</v>
      </c>
      <c r="C28" s="42">
        <f t="shared" si="1"/>
        <v>10</v>
      </c>
      <c r="D28" s="42">
        <f t="shared" si="1"/>
        <v>0</v>
      </c>
      <c r="E28" s="42">
        <f t="shared" si="1"/>
        <v>0</v>
      </c>
      <c r="F28" s="43">
        <f t="shared" si="1"/>
        <v>0</v>
      </c>
      <c r="G28" s="45">
        <f t="shared" si="2"/>
        <v>25</v>
      </c>
    </row>
    <row r="29" spans="1:8" ht="13.5" thickBot="1">
      <c r="A29" s="18" t="s">
        <v>56</v>
      </c>
      <c r="B29" s="42">
        <f t="shared" si="1"/>
        <v>0</v>
      </c>
      <c r="C29" s="42">
        <f t="shared" si="1"/>
        <v>0</v>
      </c>
      <c r="D29" s="42">
        <f t="shared" si="1"/>
        <v>8</v>
      </c>
      <c r="E29" s="42">
        <f t="shared" si="1"/>
        <v>0</v>
      </c>
      <c r="F29" s="43">
        <f t="shared" si="1"/>
        <v>0</v>
      </c>
      <c r="G29" s="46">
        <f t="shared" si="2"/>
        <v>8</v>
      </c>
    </row>
    <row r="30" spans="1:8" ht="13.5" thickTop="1">
      <c r="G30" s="47">
        <f>SUM(G26:G29)</f>
        <v>77</v>
      </c>
      <c r="H30" s="48" t="s">
        <v>4</v>
      </c>
    </row>
    <row r="32" spans="1:8">
      <c r="A32" s="30" t="s">
        <v>3</v>
      </c>
    </row>
    <row r="33" spans="1:9" ht="13.5" thickBot="1">
      <c r="A33" s="15"/>
      <c r="B33" s="16" t="s">
        <v>47</v>
      </c>
      <c r="C33" s="16" t="s">
        <v>48</v>
      </c>
      <c r="D33" s="16" t="s">
        <v>49</v>
      </c>
      <c r="E33" s="16" t="s">
        <v>50</v>
      </c>
      <c r="F33" s="40" t="s">
        <v>51</v>
      </c>
      <c r="G33" s="17" t="s">
        <v>58</v>
      </c>
      <c r="H33" s="15"/>
      <c r="I33" s="49" t="s">
        <v>52</v>
      </c>
    </row>
    <row r="34" spans="1:9" ht="13.5" thickBot="1">
      <c r="A34" s="18" t="s">
        <v>53</v>
      </c>
      <c r="B34" s="19">
        <f>B18</f>
        <v>3</v>
      </c>
      <c r="C34" s="19">
        <f t="shared" ref="C34:F34" si="3">C18</f>
        <v>0</v>
      </c>
      <c r="D34" s="19">
        <f t="shared" si="3"/>
        <v>2</v>
      </c>
      <c r="E34" s="19">
        <f t="shared" si="3"/>
        <v>0</v>
      </c>
      <c r="F34" s="50">
        <f t="shared" si="3"/>
        <v>15</v>
      </c>
      <c r="G34" s="51">
        <f>SUM(B34:F34)</f>
        <v>20</v>
      </c>
      <c r="H34" s="52" t="s">
        <v>11</v>
      </c>
      <c r="I34" s="53">
        <v>20</v>
      </c>
    </row>
    <row r="35" spans="1:9" ht="13.5" thickBot="1">
      <c r="A35" s="18" t="s">
        <v>54</v>
      </c>
      <c r="B35" s="19">
        <f t="shared" ref="B35:F37" si="4">B19</f>
        <v>0</v>
      </c>
      <c r="C35" s="19">
        <f t="shared" si="4"/>
        <v>2</v>
      </c>
      <c r="D35" s="19">
        <f t="shared" si="4"/>
        <v>0</v>
      </c>
      <c r="E35" s="19">
        <f t="shared" si="4"/>
        <v>5</v>
      </c>
      <c r="F35" s="50">
        <f t="shared" si="4"/>
        <v>0</v>
      </c>
      <c r="G35" s="51">
        <f t="shared" ref="G35:G37" si="5">SUM(B35:F35)</f>
        <v>7</v>
      </c>
      <c r="H35" s="52" t="s">
        <v>11</v>
      </c>
      <c r="I35" s="53">
        <v>7</v>
      </c>
    </row>
    <row r="36" spans="1:9" ht="13.5" thickBot="1">
      <c r="A36" s="18" t="s">
        <v>55</v>
      </c>
      <c r="B36" s="19">
        <f t="shared" si="4"/>
        <v>5</v>
      </c>
      <c r="C36" s="19">
        <f t="shared" si="4"/>
        <v>10</v>
      </c>
      <c r="D36" s="19">
        <f t="shared" si="4"/>
        <v>0</v>
      </c>
      <c r="E36" s="19">
        <f t="shared" si="4"/>
        <v>0</v>
      </c>
      <c r="F36" s="50">
        <f t="shared" si="4"/>
        <v>0</v>
      </c>
      <c r="G36" s="51">
        <f t="shared" si="5"/>
        <v>15</v>
      </c>
      <c r="H36" s="52" t="s">
        <v>11</v>
      </c>
      <c r="I36" s="53">
        <v>15</v>
      </c>
    </row>
    <row r="37" spans="1:9" ht="13.5" thickBot="1">
      <c r="A37" s="54" t="s">
        <v>56</v>
      </c>
      <c r="B37" s="55">
        <f t="shared" si="4"/>
        <v>0</v>
      </c>
      <c r="C37" s="55">
        <f t="shared" si="4"/>
        <v>0</v>
      </c>
      <c r="D37" s="55">
        <f t="shared" si="4"/>
        <v>8</v>
      </c>
      <c r="E37" s="55">
        <f t="shared" si="4"/>
        <v>0</v>
      </c>
      <c r="F37" s="56">
        <f t="shared" si="4"/>
        <v>0</v>
      </c>
      <c r="G37" s="51">
        <f t="shared" si="5"/>
        <v>8</v>
      </c>
      <c r="H37" s="52" t="s">
        <v>11</v>
      </c>
      <c r="I37" s="53">
        <v>8</v>
      </c>
    </row>
    <row r="38" spans="1:9">
      <c r="A38" s="17" t="s">
        <v>58</v>
      </c>
      <c r="B38" s="47">
        <f>SUM(B34:B37)</f>
        <v>8</v>
      </c>
      <c r="C38" s="47">
        <f t="shared" ref="C38:F38" si="6">SUM(C34:C37)</f>
        <v>12</v>
      </c>
      <c r="D38" s="47">
        <f t="shared" si="6"/>
        <v>10</v>
      </c>
      <c r="E38" s="47">
        <f t="shared" si="6"/>
        <v>5</v>
      </c>
      <c r="F38" s="47">
        <f t="shared" si="6"/>
        <v>15</v>
      </c>
      <c r="G38" s="40"/>
      <c r="H38" s="52"/>
      <c r="I38" s="22"/>
    </row>
    <row r="39" spans="1:9">
      <c r="A39" s="17"/>
      <c r="B39" s="52" t="s">
        <v>11</v>
      </c>
      <c r="C39" s="52" t="s">
        <v>11</v>
      </c>
      <c r="D39" s="52" t="s">
        <v>11</v>
      </c>
      <c r="E39" s="52" t="s">
        <v>11</v>
      </c>
      <c r="F39" s="52" t="s">
        <v>11</v>
      </c>
      <c r="G39" s="52"/>
      <c r="H39" s="15"/>
      <c r="I39" s="22"/>
    </row>
    <row r="40" spans="1:9">
      <c r="A40" s="17" t="s">
        <v>57</v>
      </c>
      <c r="B40" s="57">
        <v>8</v>
      </c>
      <c r="C40" s="57">
        <v>12</v>
      </c>
      <c r="D40" s="57">
        <v>10</v>
      </c>
      <c r="E40" s="57">
        <v>5</v>
      </c>
      <c r="F40" s="57">
        <v>15</v>
      </c>
      <c r="G40" s="15"/>
      <c r="H40" s="15"/>
      <c r="I40" s="49" t="s">
        <v>58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6" sqref="A6"/>
    </sheetView>
  </sheetViews>
  <sheetFormatPr defaultRowHeight="14.25"/>
  <cols>
    <col min="1" max="1" width="46.5" customWidth="1"/>
  </cols>
  <sheetData>
    <row r="1" spans="1:6" ht="15.75">
      <c r="A1" s="4" t="s">
        <v>80</v>
      </c>
    </row>
    <row r="3" spans="1:6" ht="78" customHeight="1">
      <c r="A3" s="72" t="s">
        <v>15</v>
      </c>
      <c r="B3" s="72"/>
      <c r="C3" s="72"/>
      <c r="D3" s="72"/>
      <c r="E3" s="72"/>
      <c r="F3" s="72"/>
    </row>
    <row r="4" spans="1:6" ht="15" thickBot="1"/>
    <row r="5" spans="1:6" ht="16.5" thickBot="1">
      <c r="B5" s="5"/>
      <c r="C5" s="70" t="s">
        <v>16</v>
      </c>
      <c r="D5" s="70" t="s">
        <v>17</v>
      </c>
      <c r="E5" s="70" t="s">
        <v>18</v>
      </c>
      <c r="F5" s="70" t="s">
        <v>19</v>
      </c>
    </row>
    <row r="6" spans="1:6" ht="16.5" thickBot="1">
      <c r="B6" s="71" t="s">
        <v>75</v>
      </c>
      <c r="C6" s="6">
        <v>5</v>
      </c>
      <c r="D6" s="6">
        <v>5</v>
      </c>
      <c r="E6" s="6">
        <v>6</v>
      </c>
      <c r="F6" s="6">
        <v>10</v>
      </c>
    </row>
    <row r="7" spans="1:6" ht="16.5" thickBot="1">
      <c r="B7" s="71" t="s">
        <v>76</v>
      </c>
      <c r="C7" s="6">
        <v>25</v>
      </c>
      <c r="D7" s="6">
        <v>10</v>
      </c>
      <c r="E7" s="6">
        <v>0</v>
      </c>
      <c r="F7" s="6">
        <v>10</v>
      </c>
    </row>
    <row r="8" spans="1:6" ht="15.75">
      <c r="A8" s="4" t="s">
        <v>20</v>
      </c>
    </row>
    <row r="9" spans="1:6" ht="15.75">
      <c r="A9" s="4" t="s">
        <v>21</v>
      </c>
    </row>
    <row r="10" spans="1:6">
      <c r="B10" s="3" t="s">
        <v>0</v>
      </c>
      <c r="C10" s="3" t="s">
        <v>1</v>
      </c>
    </row>
    <row r="11" spans="1:6">
      <c r="B11" s="3"/>
      <c r="C11" s="3"/>
    </row>
    <row r="13" spans="1:6" ht="15.75">
      <c r="A13" s="4" t="s">
        <v>22</v>
      </c>
      <c r="B13" s="13">
        <f>10*B11+30*C11</f>
        <v>0</v>
      </c>
    </row>
    <row r="14" spans="1:6">
      <c r="A14" t="s">
        <v>23</v>
      </c>
      <c r="B14" s="12">
        <v>5</v>
      </c>
      <c r="C14" s="12">
        <v>25</v>
      </c>
      <c r="D14" s="12">
        <f>B14*$B$11+C14*$C$11</f>
        <v>0</v>
      </c>
      <c r="E14" t="s">
        <v>9</v>
      </c>
      <c r="F14" s="10">
        <v>1200</v>
      </c>
    </row>
    <row r="15" spans="1:6" ht="15.75">
      <c r="A15" s="4" t="s">
        <v>77</v>
      </c>
      <c r="B15" s="12">
        <v>5</v>
      </c>
      <c r="C15" s="12">
        <v>10</v>
      </c>
      <c r="D15" s="12">
        <f t="shared" ref="D15:D19" si="0">B15*$B$11+C15*$C$11</f>
        <v>0</v>
      </c>
      <c r="E15" t="s">
        <v>9</v>
      </c>
      <c r="F15" s="10">
        <v>550</v>
      </c>
    </row>
    <row r="16" spans="1:6">
      <c r="A16" t="s">
        <v>78</v>
      </c>
      <c r="B16" s="12">
        <v>6</v>
      </c>
      <c r="C16" s="12">
        <v>0</v>
      </c>
      <c r="D16" s="12">
        <f t="shared" si="0"/>
        <v>0</v>
      </c>
      <c r="E16" t="s">
        <v>9</v>
      </c>
      <c r="F16" s="10">
        <v>360</v>
      </c>
    </row>
    <row r="17" spans="1:6" ht="15.75">
      <c r="A17" s="4" t="s">
        <v>24</v>
      </c>
      <c r="B17" s="12">
        <v>10</v>
      </c>
      <c r="C17" s="12">
        <v>10</v>
      </c>
      <c r="D17" s="12">
        <f t="shared" si="0"/>
        <v>0</v>
      </c>
      <c r="E17" t="s">
        <v>9</v>
      </c>
      <c r="F17" s="10">
        <v>900</v>
      </c>
    </row>
    <row r="18" spans="1:6">
      <c r="B18" s="12">
        <v>1</v>
      </c>
      <c r="C18" s="12"/>
      <c r="D18" s="12">
        <f t="shared" si="0"/>
        <v>0</v>
      </c>
      <c r="E18" t="s">
        <v>10</v>
      </c>
      <c r="F18" s="10">
        <v>0</v>
      </c>
    </row>
    <row r="19" spans="1:6">
      <c r="B19" s="12"/>
      <c r="C19" s="12">
        <v>1</v>
      </c>
      <c r="D19" s="12">
        <f t="shared" si="0"/>
        <v>0</v>
      </c>
      <c r="E19" t="s">
        <v>10</v>
      </c>
      <c r="F19" s="10">
        <v>0</v>
      </c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RowHeight="14.25"/>
  <cols>
    <col min="1" max="1" width="11" customWidth="1"/>
    <col min="2" max="2" width="10.625" customWidth="1"/>
    <col min="5" max="5" width="11.625" customWidth="1"/>
    <col min="6" max="6" width="11.25" customWidth="1"/>
  </cols>
  <sheetData>
    <row r="1" spans="1:2" ht="17.25">
      <c r="A1" t="s">
        <v>42</v>
      </c>
    </row>
    <row r="3" spans="1:2">
      <c r="A3" t="s">
        <v>5</v>
      </c>
    </row>
    <row r="4" spans="1:2">
      <c r="A4" s="3" t="s">
        <v>0</v>
      </c>
      <c r="B4" s="3"/>
    </row>
    <row r="5" spans="1:2">
      <c r="A5" s="3" t="s">
        <v>1</v>
      </c>
      <c r="B5" s="3"/>
    </row>
    <row r="7" spans="1:2">
      <c r="A7" s="2" t="s">
        <v>2</v>
      </c>
      <c r="B7" s="9"/>
    </row>
    <row r="8" spans="1:2">
      <c r="A8" s="2" t="s">
        <v>3</v>
      </c>
      <c r="B8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0:D14"/>
  <sheetViews>
    <sheetView topLeftCell="B1" workbookViewId="0">
      <selection activeCell="J6" sqref="J6"/>
    </sheetView>
  </sheetViews>
  <sheetFormatPr defaultRowHeight="12.75"/>
  <cols>
    <col min="1" max="1" width="9.25" style="7" customWidth="1"/>
    <col min="2" max="256" width="9" style="7"/>
    <col min="257" max="257" width="9.25" style="7" customWidth="1"/>
    <col min="258" max="512" width="9" style="7"/>
    <col min="513" max="513" width="9.25" style="7" customWidth="1"/>
    <col min="514" max="768" width="9" style="7"/>
    <col min="769" max="769" width="9.25" style="7" customWidth="1"/>
    <col min="770" max="1024" width="9" style="7"/>
    <col min="1025" max="1025" width="9.25" style="7" customWidth="1"/>
    <col min="1026" max="1280" width="9" style="7"/>
    <col min="1281" max="1281" width="9.25" style="7" customWidth="1"/>
    <col min="1282" max="1536" width="9" style="7"/>
    <col min="1537" max="1537" width="9.25" style="7" customWidth="1"/>
    <col min="1538" max="1792" width="9" style="7"/>
    <col min="1793" max="1793" width="9.25" style="7" customWidth="1"/>
    <col min="1794" max="2048" width="9" style="7"/>
    <col min="2049" max="2049" width="9.25" style="7" customWidth="1"/>
    <col min="2050" max="2304" width="9" style="7"/>
    <col min="2305" max="2305" width="9.25" style="7" customWidth="1"/>
    <col min="2306" max="2560" width="9" style="7"/>
    <col min="2561" max="2561" width="9.25" style="7" customWidth="1"/>
    <col min="2562" max="2816" width="9" style="7"/>
    <col min="2817" max="2817" width="9.25" style="7" customWidth="1"/>
    <col min="2818" max="3072" width="9" style="7"/>
    <col min="3073" max="3073" width="9.25" style="7" customWidth="1"/>
    <col min="3074" max="3328" width="9" style="7"/>
    <col min="3329" max="3329" width="9.25" style="7" customWidth="1"/>
    <col min="3330" max="3584" width="9" style="7"/>
    <col min="3585" max="3585" width="9.25" style="7" customWidth="1"/>
    <col min="3586" max="3840" width="9" style="7"/>
    <col min="3841" max="3841" width="9.25" style="7" customWidth="1"/>
    <col min="3842" max="4096" width="9" style="7"/>
    <col min="4097" max="4097" width="9.25" style="7" customWidth="1"/>
    <col min="4098" max="4352" width="9" style="7"/>
    <col min="4353" max="4353" width="9.25" style="7" customWidth="1"/>
    <col min="4354" max="4608" width="9" style="7"/>
    <col min="4609" max="4609" width="9.25" style="7" customWidth="1"/>
    <col min="4610" max="4864" width="9" style="7"/>
    <col min="4865" max="4865" width="9.25" style="7" customWidth="1"/>
    <col min="4866" max="5120" width="9" style="7"/>
    <col min="5121" max="5121" width="9.25" style="7" customWidth="1"/>
    <col min="5122" max="5376" width="9" style="7"/>
    <col min="5377" max="5377" width="9.25" style="7" customWidth="1"/>
    <col min="5378" max="5632" width="9" style="7"/>
    <col min="5633" max="5633" width="9.25" style="7" customWidth="1"/>
    <col min="5634" max="5888" width="9" style="7"/>
    <col min="5889" max="5889" width="9.25" style="7" customWidth="1"/>
    <col min="5890" max="6144" width="9" style="7"/>
    <col min="6145" max="6145" width="9.25" style="7" customWidth="1"/>
    <col min="6146" max="6400" width="9" style="7"/>
    <col min="6401" max="6401" width="9.25" style="7" customWidth="1"/>
    <col min="6402" max="6656" width="9" style="7"/>
    <col min="6657" max="6657" width="9.25" style="7" customWidth="1"/>
    <col min="6658" max="6912" width="9" style="7"/>
    <col min="6913" max="6913" width="9.25" style="7" customWidth="1"/>
    <col min="6914" max="7168" width="9" style="7"/>
    <col min="7169" max="7169" width="9.25" style="7" customWidth="1"/>
    <col min="7170" max="7424" width="9" style="7"/>
    <col min="7425" max="7425" width="9.25" style="7" customWidth="1"/>
    <col min="7426" max="7680" width="9" style="7"/>
    <col min="7681" max="7681" width="9.25" style="7" customWidth="1"/>
    <col min="7682" max="7936" width="9" style="7"/>
    <col min="7937" max="7937" width="9.25" style="7" customWidth="1"/>
    <col min="7938" max="8192" width="9" style="7"/>
    <col min="8193" max="8193" width="9.25" style="7" customWidth="1"/>
    <col min="8194" max="8448" width="9" style="7"/>
    <col min="8449" max="8449" width="9.25" style="7" customWidth="1"/>
    <col min="8450" max="8704" width="9" style="7"/>
    <col min="8705" max="8705" width="9.25" style="7" customWidth="1"/>
    <col min="8706" max="8960" width="9" style="7"/>
    <col min="8961" max="8961" width="9.25" style="7" customWidth="1"/>
    <col min="8962" max="9216" width="9" style="7"/>
    <col min="9217" max="9217" width="9.25" style="7" customWidth="1"/>
    <col min="9218" max="9472" width="9" style="7"/>
    <col min="9473" max="9473" width="9.25" style="7" customWidth="1"/>
    <col min="9474" max="9728" width="9" style="7"/>
    <col min="9729" max="9729" width="9.25" style="7" customWidth="1"/>
    <col min="9730" max="9984" width="9" style="7"/>
    <col min="9985" max="9985" width="9.25" style="7" customWidth="1"/>
    <col min="9986" max="10240" width="9" style="7"/>
    <col min="10241" max="10241" width="9.25" style="7" customWidth="1"/>
    <col min="10242" max="10496" width="9" style="7"/>
    <col min="10497" max="10497" width="9.25" style="7" customWidth="1"/>
    <col min="10498" max="10752" width="9" style="7"/>
    <col min="10753" max="10753" width="9.25" style="7" customWidth="1"/>
    <col min="10754" max="11008" width="9" style="7"/>
    <col min="11009" max="11009" width="9.25" style="7" customWidth="1"/>
    <col min="11010" max="11264" width="9" style="7"/>
    <col min="11265" max="11265" width="9.25" style="7" customWidth="1"/>
    <col min="11266" max="11520" width="9" style="7"/>
    <col min="11521" max="11521" width="9.25" style="7" customWidth="1"/>
    <col min="11522" max="11776" width="9" style="7"/>
    <col min="11777" max="11777" width="9.25" style="7" customWidth="1"/>
    <col min="11778" max="12032" width="9" style="7"/>
    <col min="12033" max="12033" width="9.25" style="7" customWidth="1"/>
    <col min="12034" max="12288" width="9" style="7"/>
    <col min="12289" max="12289" width="9.25" style="7" customWidth="1"/>
    <col min="12290" max="12544" width="9" style="7"/>
    <col min="12545" max="12545" width="9.25" style="7" customWidth="1"/>
    <col min="12546" max="12800" width="9" style="7"/>
    <col min="12801" max="12801" width="9.25" style="7" customWidth="1"/>
    <col min="12802" max="13056" width="9" style="7"/>
    <col min="13057" max="13057" width="9.25" style="7" customWidth="1"/>
    <col min="13058" max="13312" width="9" style="7"/>
    <col min="13313" max="13313" width="9.25" style="7" customWidth="1"/>
    <col min="13314" max="13568" width="9" style="7"/>
    <col min="13569" max="13569" width="9.25" style="7" customWidth="1"/>
    <col min="13570" max="13824" width="9" style="7"/>
    <col min="13825" max="13825" width="9.25" style="7" customWidth="1"/>
    <col min="13826" max="14080" width="9" style="7"/>
    <col min="14081" max="14081" width="9.25" style="7" customWidth="1"/>
    <col min="14082" max="14336" width="9" style="7"/>
    <col min="14337" max="14337" width="9.25" style="7" customWidth="1"/>
    <col min="14338" max="14592" width="9" style="7"/>
    <col min="14593" max="14593" width="9.25" style="7" customWidth="1"/>
    <col min="14594" max="14848" width="9" style="7"/>
    <col min="14849" max="14849" width="9.25" style="7" customWidth="1"/>
    <col min="14850" max="15104" width="9" style="7"/>
    <col min="15105" max="15105" width="9.25" style="7" customWidth="1"/>
    <col min="15106" max="15360" width="9" style="7"/>
    <col min="15361" max="15361" width="9.25" style="7" customWidth="1"/>
    <col min="15362" max="15616" width="9" style="7"/>
    <col min="15617" max="15617" width="9.25" style="7" customWidth="1"/>
    <col min="15618" max="15872" width="9" style="7"/>
    <col min="15873" max="15873" width="9.25" style="7" customWidth="1"/>
    <col min="15874" max="16128" width="9" style="7"/>
    <col min="16129" max="16129" width="9.25" style="7" customWidth="1"/>
    <col min="16130" max="16384" width="9" style="7"/>
  </cols>
  <sheetData>
    <row r="10" spans="1:4">
      <c r="B10" s="7" t="s">
        <v>29</v>
      </c>
      <c r="C10" s="7" t="s">
        <v>30</v>
      </c>
      <c r="D10" s="7" t="s">
        <v>31</v>
      </c>
    </row>
    <row r="11" spans="1:4">
      <c r="A11" s="7" t="s">
        <v>32</v>
      </c>
      <c r="B11" s="7">
        <v>150</v>
      </c>
      <c r="C11" s="7">
        <v>100</v>
      </c>
      <c r="D11" s="7">
        <v>175</v>
      </c>
    </row>
    <row r="12" spans="1:4">
      <c r="A12" s="7" t="s">
        <v>33</v>
      </c>
      <c r="B12" s="7">
        <v>20</v>
      </c>
      <c r="C12" s="7">
        <v>10</v>
      </c>
      <c r="D12" s="7">
        <v>15</v>
      </c>
    </row>
    <row r="13" spans="1:4">
      <c r="A13" s="7" t="s">
        <v>34</v>
      </c>
      <c r="B13" s="7">
        <v>0</v>
      </c>
      <c r="C13" s="7">
        <v>25</v>
      </c>
      <c r="D13" s="7">
        <v>30</v>
      </c>
    </row>
    <row r="14" spans="1:4">
      <c r="C14" s="7">
        <v>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I18" sqref="I18"/>
    </sheetView>
  </sheetViews>
  <sheetFormatPr defaultRowHeight="14.25"/>
  <cols>
    <col min="1" max="1" width="15" customWidth="1"/>
  </cols>
  <sheetData>
    <row r="1" spans="1:7">
      <c r="A1" t="s">
        <v>62</v>
      </c>
    </row>
    <row r="2" spans="1:7">
      <c r="A2" t="s">
        <v>63</v>
      </c>
    </row>
    <row r="3" spans="1:7">
      <c r="A3" t="s">
        <v>64</v>
      </c>
    </row>
    <row r="4" spans="1:7">
      <c r="A4" t="s">
        <v>65</v>
      </c>
    </row>
    <row r="5" spans="1:7">
      <c r="A5" t="s">
        <v>73</v>
      </c>
      <c r="B5" t="s">
        <v>74</v>
      </c>
    </row>
    <row r="7" spans="1:7" ht="15" thickBot="1">
      <c r="A7" s="2"/>
      <c r="B7" s="60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2" t="s">
        <v>71</v>
      </c>
    </row>
    <row r="8" spans="1:7">
      <c r="A8" s="58" t="s">
        <v>53</v>
      </c>
      <c r="B8" s="62">
        <v>25</v>
      </c>
      <c r="C8" s="63">
        <v>24</v>
      </c>
      <c r="D8" s="63">
        <v>28</v>
      </c>
      <c r="E8" s="63">
        <v>13</v>
      </c>
      <c r="F8" s="64">
        <v>18</v>
      </c>
      <c r="G8" s="59">
        <v>140</v>
      </c>
    </row>
    <row r="9" spans="1:7">
      <c r="A9" s="58" t="s">
        <v>54</v>
      </c>
      <c r="B9" s="65">
        <v>17</v>
      </c>
      <c r="C9" s="2">
        <v>30</v>
      </c>
      <c r="D9" s="2">
        <v>15</v>
      </c>
      <c r="E9" s="2">
        <v>26</v>
      </c>
      <c r="F9" s="66">
        <v>20</v>
      </c>
      <c r="G9" s="59">
        <v>100</v>
      </c>
    </row>
    <row r="10" spans="1:7">
      <c r="A10" s="58" t="s">
        <v>55</v>
      </c>
      <c r="B10" s="65">
        <v>14</v>
      </c>
      <c r="C10" s="2">
        <v>22</v>
      </c>
      <c r="D10" s="2">
        <v>25</v>
      </c>
      <c r="E10" s="2">
        <v>14</v>
      </c>
      <c r="F10" s="66">
        <v>15</v>
      </c>
      <c r="G10" s="59">
        <v>120</v>
      </c>
    </row>
    <row r="11" spans="1:7" ht="15" thickBot="1">
      <c r="A11" s="58" t="s">
        <v>56</v>
      </c>
      <c r="B11" s="67">
        <v>11</v>
      </c>
      <c r="C11" s="68">
        <v>17</v>
      </c>
      <c r="D11" s="68">
        <v>21</v>
      </c>
      <c r="E11" s="68">
        <v>16</v>
      </c>
      <c r="F11" s="69">
        <v>14</v>
      </c>
      <c r="G11" s="59">
        <v>80</v>
      </c>
    </row>
    <row r="12" spans="1:7">
      <c r="A12" s="2" t="s">
        <v>72</v>
      </c>
      <c r="B12" s="61">
        <v>80</v>
      </c>
      <c r="C12" s="61">
        <v>120</v>
      </c>
      <c r="D12" s="61">
        <v>70</v>
      </c>
      <c r="E12" s="61">
        <v>60</v>
      </c>
      <c r="F12" s="61">
        <v>100</v>
      </c>
      <c r="G12" s="2"/>
    </row>
    <row r="19" spans="1:1">
      <c r="A1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kwadratowa1</vt:lpstr>
      <vt:lpstr>PM</vt:lpstr>
      <vt:lpstr>PL</vt:lpstr>
      <vt:lpstr>transport-rozw</vt:lpstr>
      <vt:lpstr>PL-z trescia</vt:lpstr>
      <vt:lpstr>Zad1-kwadratowa</vt:lpstr>
      <vt:lpstr>Zad2-PL-z trescia</vt:lpstr>
      <vt:lpstr>Zad3-transport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</dc:creator>
  <cp:lastModifiedBy>User</cp:lastModifiedBy>
  <dcterms:created xsi:type="dcterms:W3CDTF">2009-12-09T15:57:50Z</dcterms:created>
  <dcterms:modified xsi:type="dcterms:W3CDTF">2015-12-14T07:38:17Z</dcterms:modified>
</cp:coreProperties>
</file>