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xls" ContentType="application/vnd.ms-excel"/>
  <Default Extension="wmf" ContentType="image/x-wmf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030" windowHeight="5685" firstSheet="1" activeTab="6"/>
  </bookViews>
  <sheets>
    <sheet name="czworka Anscomba" sheetId="6" r:id="rId1"/>
    <sheet name="liniowy" sheetId="1" r:id="rId2"/>
    <sheet name="test istotnosci" sheetId="5" r:id="rId3"/>
    <sheet name="wykladniczy+potegowy" sheetId="2" r:id="rId4"/>
    <sheet name="test istotności-zachorowania" sheetId="7" r:id="rId5"/>
    <sheet name="hiperboliczny" sheetId="4" r:id="rId6"/>
    <sheet name="Tornquist" sheetId="3" r:id="rId7"/>
  </sheets>
  <definedNames>
    <definedName name="solver_adj" localSheetId="3" hidden="1">'wykladniczy+potegowy'!#REF!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'wykladniczy+potegowy'!#REF!</definedName>
    <definedName name="solver_lin" localSheetId="3" hidden="1">2</definedName>
    <definedName name="solver_neg" localSheetId="3" hidden="1">2</definedName>
    <definedName name="solver_num" localSheetId="3" hidden="1">1</definedName>
    <definedName name="solver_nwt" localSheetId="3" hidden="1">1</definedName>
    <definedName name="solver_opt" localSheetId="3" hidden="1">'wykladniczy+potegowy'!#REF!</definedName>
    <definedName name="solver_pre" localSheetId="3" hidden="1">0.000001</definedName>
    <definedName name="solver_rel1" localSheetId="3" hidden="1">3</definedName>
    <definedName name="solver_rhs1" localSheetId="3" hidden="1">7000000000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</definedNames>
  <calcPr calcId="125725"/>
</workbook>
</file>

<file path=xl/calcChain.xml><?xml version="1.0" encoding="utf-8"?>
<calcChain xmlns="http://schemas.openxmlformats.org/spreadsheetml/2006/main">
  <c r="C69" i="6"/>
  <c r="B69"/>
  <c r="C68"/>
  <c r="B68"/>
  <c r="C51"/>
  <c r="B51"/>
  <c r="C50"/>
  <c r="B50"/>
  <c r="C33"/>
  <c r="B33"/>
  <c r="C32"/>
  <c r="B32"/>
  <c r="C16"/>
  <c r="B16"/>
  <c r="C15"/>
  <c r="B15"/>
  <c r="C50" i="2"/>
  <c r="D50"/>
  <c r="C51"/>
  <c r="D51"/>
  <c r="C52"/>
  <c r="D52"/>
  <c r="C53"/>
  <c r="D53"/>
  <c r="C54"/>
  <c r="D54"/>
  <c r="C55"/>
  <c r="D55"/>
  <c r="D49"/>
  <c r="C49"/>
  <c r="D38"/>
  <c r="D39"/>
  <c r="D40"/>
  <c r="D41"/>
  <c r="D42"/>
  <c r="D43"/>
  <c r="D37"/>
  <c r="E30" i="5"/>
  <c r="D31" s="1"/>
  <c r="B33"/>
  <c r="B32"/>
  <c r="B31"/>
  <c r="B29"/>
  <c r="D51" i="1"/>
  <c r="D50"/>
  <c r="D49"/>
  <c r="D33"/>
  <c r="D32"/>
  <c r="C28" s="1"/>
  <c r="D31"/>
  <c r="C26" l="1"/>
  <c r="C27"/>
</calcChain>
</file>

<file path=xl/comments1.xml><?xml version="1.0" encoding="utf-8"?>
<comments xmlns="http://schemas.openxmlformats.org/spreadsheetml/2006/main">
  <authors>
    <author>BOZENA</author>
  </authors>
  <commentList>
    <comment ref="G25" authorId="0">
      <text>
        <r>
          <rPr>
            <b/>
            <sz val="8"/>
            <color indexed="81"/>
            <rFont val="Tahoma"/>
            <family val="2"/>
            <charset val="238"/>
          </rPr>
          <t>BOZENA:</t>
        </r>
        <r>
          <rPr>
            <sz val="8"/>
            <color indexed="81"/>
            <rFont val="Tahoma"/>
            <family val="2"/>
            <charset val="238"/>
          </rPr>
          <t xml:space="preserve">
Bardzo silna zależność liniowa.</t>
        </r>
      </text>
    </comment>
    <comment ref="G36" authorId="0">
      <text>
        <r>
          <rPr>
            <b/>
            <sz val="8"/>
            <color indexed="81"/>
            <rFont val="Tahoma"/>
            <family val="2"/>
            <charset val="238"/>
          </rPr>
          <t>BOZENA:</t>
        </r>
        <r>
          <rPr>
            <sz val="8"/>
            <color indexed="81"/>
            <rFont val="Tahoma"/>
            <family val="2"/>
            <charset val="238"/>
          </rPr>
          <t xml:space="preserve">
Bardzo silna zależność liniowa.
Większa niż w modelu liniowym.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38"/>
          </rPr>
          <t>BOZENA:</t>
        </r>
        <r>
          <rPr>
            <sz val="8"/>
            <color indexed="81"/>
            <rFont val="Tahoma"/>
            <family val="2"/>
            <charset val="238"/>
          </rPr>
          <t xml:space="preserve">
Silna zależność liniowa, ale mniejsza niż w modelu liniowym</t>
        </r>
      </text>
    </comment>
  </commentList>
</comments>
</file>

<file path=xl/sharedStrings.xml><?xml version="1.0" encoding="utf-8"?>
<sst xmlns="http://schemas.openxmlformats.org/spreadsheetml/2006/main" count="155" uniqueCount="87">
  <si>
    <t>Jaka wartość y jest prognozowana dla x=4, 5, 6 Zinterpretować wyniki.</t>
  </si>
  <si>
    <t>xi</t>
  </si>
  <si>
    <t>yi</t>
  </si>
  <si>
    <t>W poniższej tabeli przedstawiona jest liczba zachorowań na 10tys mieszkańców na pewna chorobę tropikalną</t>
  </si>
  <si>
    <t>który z modeli jest najlepiej dopasowany do danych empirycznych.</t>
  </si>
  <si>
    <t>Na podstawie GUS-owskich danych z lat 1995-2002 należy oszacować model popytu na wyroby nabiałowe (mleko, ser, jaja) w gospodarstwach domowych pracowników pracujących na stanowiskach nierobotniczych</t>
  </si>
  <si>
    <t>- wartości zmiennych są podane w cenach porównywalnych 2002 r.</t>
  </si>
  <si>
    <t>y - miesieczne wydatki na 1 os. (w zł)</t>
  </si>
  <si>
    <t>Linearyzacja:</t>
  </si>
  <si>
    <t>x - miesięczny dochód  na 1 os. (w zł)</t>
  </si>
  <si>
    <t>Model Tornquista  popyt na mleko, sery, jaja</t>
  </si>
  <si>
    <t xml:space="preserve">Funkcja Törnquista </t>
  </si>
  <si>
    <t>WYKŁADNICZY</t>
  </si>
  <si>
    <t>POTĘGOWY</t>
  </si>
  <si>
    <t>HIPERBOLICZNY</t>
  </si>
  <si>
    <t>y</t>
  </si>
  <si>
    <t>x</t>
  </si>
  <si>
    <t>t=x</t>
  </si>
  <si>
    <t>1/x</t>
  </si>
  <si>
    <t>lata</t>
  </si>
  <si>
    <t>liczba zachorowań</t>
  </si>
  <si>
    <t xml:space="preserve">Opisać tendencję rozwojowa przyjmując kolejno model : liniowy, wykładniczy i potęgowy </t>
  </si>
  <si>
    <t>Wyznaczyć współczynnik korelacji, czy jest zależność liniowa?</t>
  </si>
  <si>
    <t>Na wykresie umieścić trend liniowy. Czy jest dobrze dopasowany do danych?</t>
  </si>
  <si>
    <t>t</t>
  </si>
  <si>
    <t>Na podstawie nastepujących obserwacji oszacować parametry modelu hiperbolicznego opisującego zależność y od x.</t>
  </si>
  <si>
    <t>Wyznaczyć prostą regresji y względem x oraz x względem y.</t>
  </si>
  <si>
    <t>Dla poniższych danych:</t>
  </si>
  <si>
    <t>wartość statystyki testowej</t>
  </si>
  <si>
    <t>Test istotności współczynnika korelacji</t>
  </si>
  <si>
    <t>H0: r jest równe 0</t>
  </si>
  <si>
    <t>H1: r jest różne od zera</t>
  </si>
  <si>
    <t>Wartość krytyczna odczytana z rozkładu t-Studenta o n-2 stopniach swobody</t>
  </si>
  <si>
    <t xml:space="preserve">odczytujemy ją z funkcji </t>
  </si>
  <si>
    <t>ROZKŁAD.T.ODW</t>
  </si>
  <si>
    <r>
      <t xml:space="preserve">gdzie jako prawdopodobieństwo podajemy </t>
    </r>
    <r>
      <rPr>
        <sz val="10"/>
        <color theme="9" tint="-0.499984740745262"/>
        <rFont val="Arial"/>
        <family val="2"/>
        <charset val="238"/>
      </rPr>
      <t>alfa/2</t>
    </r>
  </si>
  <si>
    <r>
      <t>t</t>
    </r>
    <r>
      <rPr>
        <i/>
        <vertAlign val="subscript"/>
        <sz val="16"/>
        <color theme="9" tint="-0.499984740745262"/>
        <rFont val="Arial"/>
        <family val="2"/>
        <charset val="238"/>
      </rPr>
      <t>n-2,α</t>
    </r>
  </si>
  <si>
    <t xml:space="preserve">H0 odrzucamy, gdy </t>
  </si>
  <si>
    <t>Wspolczynnik korelacji</t>
  </si>
  <si>
    <t>umiarkowana zależność liniowa, ujemna</t>
  </si>
  <si>
    <t>Współczynnik regresji</t>
  </si>
  <si>
    <t>Współczynnik przesunięcia</t>
  </si>
  <si>
    <t>Model liniowy</t>
  </si>
  <si>
    <t>y=ax+b=-1,02x+6,47</t>
  </si>
  <si>
    <t>prognoza</t>
  </si>
  <si>
    <t>y=ax+b=-0,47x+4,31</t>
  </si>
  <si>
    <t>r</t>
  </si>
  <si>
    <t>n</t>
  </si>
  <si>
    <t>pierw. z n-2</t>
  </si>
  <si>
    <t>pierw. z 1-r^2</t>
  </si>
  <si>
    <t>alfa</t>
  </si>
  <si>
    <t>wart. Krytyczna</t>
  </si>
  <si>
    <t>model liniowy</t>
  </si>
  <si>
    <t>wsp.korelacji</t>
  </si>
  <si>
    <t>a</t>
  </si>
  <si>
    <t>b</t>
  </si>
  <si>
    <t>model</t>
  </si>
  <si>
    <t>model wykładniczy</t>
  </si>
  <si>
    <t>ln y</t>
  </si>
  <si>
    <t>ln a</t>
  </si>
  <si>
    <t>ln b</t>
  </si>
  <si>
    <t>ba^x</t>
  </si>
  <si>
    <t>model potęgowy</t>
  </si>
  <si>
    <t>lnx</t>
  </si>
  <si>
    <t>bx^a</t>
  </si>
  <si>
    <t>wsp korelacji</t>
  </si>
  <si>
    <t>1/y</t>
  </si>
  <si>
    <t>beta</t>
  </si>
  <si>
    <t>srednia</t>
  </si>
  <si>
    <t>odchylenie</t>
  </si>
  <si>
    <t>zestaw 1</t>
  </si>
  <si>
    <t>zestaw4</t>
  </si>
  <si>
    <t>zestaw3</t>
  </si>
  <si>
    <t>zestaw2</t>
  </si>
  <si>
    <t>zależność y od x</t>
  </si>
  <si>
    <t>zależność x od y</t>
  </si>
  <si>
    <t>Wyliczyc prognozę zachorowań na rok 2012 przy każdym z omawianych modeli.</t>
  </si>
  <si>
    <t>Wykonać testy istotności dla współczynników korelacji odpowiadających</t>
  </si>
  <si>
    <t>modelom wykładniczemu i potęgowemu dla danych z porzedniego arkusza.</t>
  </si>
  <si>
    <t>wykładniczy</t>
  </si>
  <si>
    <t>potęgowy</t>
  </si>
  <si>
    <t>wniosek</t>
  </si>
  <si>
    <t xml:space="preserve">prognoza </t>
  </si>
  <si>
    <t>Wyznaczyć prognoze popytu dla x=1000</t>
  </si>
  <si>
    <t>w LIBREOFFICE</t>
  </si>
  <si>
    <t>ROZKŁ.T.ODWR.DS</t>
  </si>
  <si>
    <t>ax+b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</si>
</sst>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color rgb="FF454545"/>
      <name val="Arial"/>
      <family val="2"/>
      <charset val="238"/>
    </font>
    <font>
      <sz val="14"/>
      <color rgb="FF0070C0"/>
      <name val="Arial"/>
      <family val="2"/>
      <charset val="238"/>
    </font>
    <font>
      <sz val="16"/>
      <color theme="9" tint="-0.499984740745262"/>
      <name val="Arial"/>
      <family val="2"/>
      <charset val="238"/>
    </font>
    <font>
      <sz val="10"/>
      <color theme="9" tint="-0.499984740745262"/>
      <name val="Arial"/>
      <family val="2"/>
      <charset val="238"/>
    </font>
    <font>
      <i/>
      <sz val="16"/>
      <color theme="9" tint="-0.499984740745262"/>
      <name val="Arial"/>
      <family val="2"/>
      <charset val="238"/>
    </font>
    <font>
      <i/>
      <vertAlign val="subscript"/>
      <sz val="16"/>
      <color theme="9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rgb="FFFF0000"/>
      <name val="Arial CE"/>
      <charset val="238"/>
    </font>
    <font>
      <b/>
      <sz val="10"/>
      <color theme="9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right" vertical="top" wrapText="1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2" fillId="0" borderId="0" xfId="0" applyFont="1" applyFill="1"/>
    <xf numFmtId="0" fontId="5" fillId="0" borderId="0" xfId="0" applyFont="1"/>
    <xf numFmtId="0" fontId="0" fillId="0" borderId="0" xfId="0" applyFill="1" applyBorder="1" applyAlignment="1"/>
    <xf numFmtId="0" fontId="5" fillId="2" borderId="1" xfId="0" applyFont="1" applyFill="1" applyBorder="1"/>
    <xf numFmtId="0" fontId="3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0" xfId="0" applyFill="1" applyBorder="1"/>
    <xf numFmtId="0" fontId="0" fillId="0" borderId="12" xfId="0" applyBorder="1"/>
    <xf numFmtId="0" fontId="0" fillId="0" borderId="0" xfId="0" applyBorder="1"/>
    <xf numFmtId="0" fontId="6" fillId="0" borderId="0" xfId="0" applyFont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0" fillId="0" borderId="17" xfId="0" applyBorder="1"/>
    <xf numFmtId="0" fontId="0" fillId="0" borderId="18" xfId="0" applyBorder="1"/>
    <xf numFmtId="0" fontId="6" fillId="0" borderId="19" xfId="0" applyFont="1" applyBorder="1"/>
    <xf numFmtId="0" fontId="0" fillId="0" borderId="20" xfId="0" applyBorder="1"/>
    <xf numFmtId="0" fontId="0" fillId="0" borderId="21" xfId="0" applyBorder="1"/>
    <xf numFmtId="0" fontId="6" fillId="0" borderId="9" xfId="0" applyFont="1" applyBorder="1"/>
    <xf numFmtId="0" fontId="0" fillId="0" borderId="12" xfId="0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Alignment="1">
      <alignment horizontal="left" indent="1"/>
    </xf>
    <xf numFmtId="0" fontId="6" fillId="2" borderId="1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 applyBorder="1"/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" fillId="0" borderId="0" xfId="1"/>
    <xf numFmtId="2" fontId="1" fillId="0" borderId="0" xfId="1" applyNumberFormat="1"/>
    <xf numFmtId="0" fontId="6" fillId="3" borderId="0" xfId="0" applyFont="1" applyFill="1"/>
    <xf numFmtId="0" fontId="0" fillId="3" borderId="0" xfId="0" applyFill="1"/>
    <xf numFmtId="0" fontId="6" fillId="3" borderId="0" xfId="0" applyFont="1" applyFill="1" applyBorder="1"/>
    <xf numFmtId="0" fontId="14" fillId="3" borderId="12" xfId="0" applyFont="1" applyFill="1" applyBorder="1"/>
    <xf numFmtId="0" fontId="0" fillId="3" borderId="12" xfId="0" applyFill="1" applyBorder="1"/>
    <xf numFmtId="0" fontId="6" fillId="0" borderId="12" xfId="0" applyFont="1" applyBorder="1"/>
    <xf numFmtId="0" fontId="14" fillId="0" borderId="12" xfId="0" applyFont="1" applyBorder="1"/>
    <xf numFmtId="0" fontId="0" fillId="4" borderId="12" xfId="0" applyFill="1" applyBorder="1"/>
    <xf numFmtId="0" fontId="18" fillId="0" borderId="0" xfId="0" applyFont="1" applyBorder="1"/>
    <xf numFmtId="0" fontId="14" fillId="0" borderId="0" xfId="0" applyFont="1" applyBorder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5875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'czworka Anscomba'!$B$3:$B$13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</c:numCache>
            </c:numRef>
          </c:xVal>
          <c:yVal>
            <c:numRef>
              <c:f>'czworka Anscomba'!$C$3:$C$13</c:f>
              <c:numCache>
                <c:formatCode>General</c:formatCode>
                <c:ptCount val="11"/>
                <c:pt idx="0">
                  <c:v>8.0399999999999991</c:v>
                </c:pt>
                <c:pt idx="1">
                  <c:v>6.95</c:v>
                </c:pt>
                <c:pt idx="2">
                  <c:v>7.58</c:v>
                </c:pt>
                <c:pt idx="3">
                  <c:v>8.81</c:v>
                </c:pt>
                <c:pt idx="4">
                  <c:v>8.33</c:v>
                </c:pt>
                <c:pt idx="5">
                  <c:v>9.9600000000000009</c:v>
                </c:pt>
                <c:pt idx="6">
                  <c:v>7.24</c:v>
                </c:pt>
                <c:pt idx="7">
                  <c:v>4.26</c:v>
                </c:pt>
                <c:pt idx="8">
                  <c:v>10.84</c:v>
                </c:pt>
                <c:pt idx="9">
                  <c:v>4.82</c:v>
                </c:pt>
                <c:pt idx="10">
                  <c:v>5.68</c:v>
                </c:pt>
              </c:numCache>
            </c:numRef>
          </c:yVal>
        </c:ser>
        <c:axId val="70045696"/>
        <c:axId val="70047232"/>
      </c:scatterChart>
      <c:valAx>
        <c:axId val="70045696"/>
        <c:scaling>
          <c:orientation val="minMax"/>
        </c:scaling>
        <c:axPos val="b"/>
        <c:numFmt formatCode="General" sourceLinked="1"/>
        <c:tickLblPos val="nextTo"/>
        <c:crossAx val="70047232"/>
        <c:crosses val="autoZero"/>
        <c:crossBetween val="midCat"/>
      </c:valAx>
      <c:valAx>
        <c:axId val="70047232"/>
        <c:scaling>
          <c:orientation val="minMax"/>
        </c:scaling>
        <c:axPos val="l"/>
        <c:majorGridlines/>
        <c:numFmt formatCode="General" sourceLinked="1"/>
        <c:tickLblPos val="nextTo"/>
        <c:crossAx val="700456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5875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'czworka Anscomba'!$B$20:$B$30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</c:numCache>
            </c:numRef>
          </c:xVal>
          <c:yVal>
            <c:numRef>
              <c:f>'czworka Anscomba'!$C$20:$C$30</c:f>
              <c:numCache>
                <c:formatCode>General</c:formatCode>
                <c:ptCount val="11"/>
                <c:pt idx="0">
                  <c:v>7.46</c:v>
                </c:pt>
                <c:pt idx="1">
                  <c:v>6.77</c:v>
                </c:pt>
                <c:pt idx="2">
                  <c:v>12.74</c:v>
                </c:pt>
                <c:pt idx="3">
                  <c:v>7.11</c:v>
                </c:pt>
                <c:pt idx="4">
                  <c:v>7.81</c:v>
                </c:pt>
                <c:pt idx="5">
                  <c:v>8.84</c:v>
                </c:pt>
                <c:pt idx="6">
                  <c:v>6.08</c:v>
                </c:pt>
                <c:pt idx="7">
                  <c:v>5.39</c:v>
                </c:pt>
                <c:pt idx="8">
                  <c:v>8.15</c:v>
                </c:pt>
                <c:pt idx="9">
                  <c:v>6.42</c:v>
                </c:pt>
                <c:pt idx="10">
                  <c:v>5.73</c:v>
                </c:pt>
              </c:numCache>
            </c:numRef>
          </c:yVal>
        </c:ser>
        <c:axId val="73537024"/>
        <c:axId val="73538560"/>
      </c:scatterChart>
      <c:valAx>
        <c:axId val="73537024"/>
        <c:scaling>
          <c:orientation val="minMax"/>
        </c:scaling>
        <c:axPos val="b"/>
        <c:numFmt formatCode="General" sourceLinked="1"/>
        <c:tickLblPos val="nextTo"/>
        <c:crossAx val="73538560"/>
        <c:crosses val="autoZero"/>
        <c:crossBetween val="midCat"/>
      </c:valAx>
      <c:valAx>
        <c:axId val="73538560"/>
        <c:scaling>
          <c:orientation val="minMax"/>
        </c:scaling>
        <c:axPos val="l"/>
        <c:majorGridlines/>
        <c:numFmt formatCode="General" sourceLinked="1"/>
        <c:tickLblPos val="nextTo"/>
        <c:crossAx val="735370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'czworka Anscomba'!$B$38:$B$48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xVal>
          <c:yVal>
            <c:numRef>
              <c:f>'czworka Anscomba'!$C$38:$C$48</c:f>
              <c:numCache>
                <c:formatCode>General</c:formatCode>
                <c:ptCount val="11"/>
                <c:pt idx="0">
                  <c:v>6.58</c:v>
                </c:pt>
                <c:pt idx="1">
                  <c:v>5.76</c:v>
                </c:pt>
                <c:pt idx="2">
                  <c:v>7.71</c:v>
                </c:pt>
                <c:pt idx="3">
                  <c:v>8.84</c:v>
                </c:pt>
                <c:pt idx="4">
                  <c:v>8.4700000000000006</c:v>
                </c:pt>
                <c:pt idx="5">
                  <c:v>7.04</c:v>
                </c:pt>
                <c:pt idx="6">
                  <c:v>5.25</c:v>
                </c:pt>
                <c:pt idx="7">
                  <c:v>12.5</c:v>
                </c:pt>
                <c:pt idx="8">
                  <c:v>5.56</c:v>
                </c:pt>
                <c:pt idx="9">
                  <c:v>7.91</c:v>
                </c:pt>
                <c:pt idx="10">
                  <c:v>6.89</c:v>
                </c:pt>
              </c:numCache>
            </c:numRef>
          </c:yVal>
        </c:ser>
        <c:axId val="73559040"/>
        <c:axId val="73573120"/>
      </c:scatterChart>
      <c:valAx>
        <c:axId val="73559040"/>
        <c:scaling>
          <c:orientation val="minMax"/>
        </c:scaling>
        <c:axPos val="b"/>
        <c:numFmt formatCode="General" sourceLinked="1"/>
        <c:tickLblPos val="nextTo"/>
        <c:crossAx val="73573120"/>
        <c:crosses val="autoZero"/>
        <c:crossBetween val="midCat"/>
      </c:valAx>
      <c:valAx>
        <c:axId val="73573120"/>
        <c:scaling>
          <c:orientation val="minMax"/>
        </c:scaling>
        <c:axPos val="l"/>
        <c:majorGridlines/>
        <c:numFmt formatCode="General" sourceLinked="1"/>
        <c:tickLblPos val="nextTo"/>
        <c:crossAx val="73559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5875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2428545737338387"/>
                  <c:y val="-7.640090443240051E-2"/>
                </c:manualLayout>
              </c:layout>
              <c:numFmt formatCode="General" sourceLinked="0"/>
            </c:trendlineLbl>
          </c:trendline>
          <c:xVal>
            <c:numRef>
              <c:f>'czworka Anscomba'!$B$56:$B$66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</c:numCache>
            </c:numRef>
          </c:xVal>
          <c:yVal>
            <c:numRef>
              <c:f>'czworka Anscomba'!$C$56:$C$66</c:f>
              <c:numCache>
                <c:formatCode>General</c:formatCode>
                <c:ptCount val="11"/>
                <c:pt idx="0">
                  <c:v>9.14</c:v>
                </c:pt>
                <c:pt idx="1">
                  <c:v>8.14</c:v>
                </c:pt>
                <c:pt idx="2">
                  <c:v>8.74</c:v>
                </c:pt>
                <c:pt idx="3">
                  <c:v>8.77</c:v>
                </c:pt>
                <c:pt idx="4">
                  <c:v>9.26</c:v>
                </c:pt>
                <c:pt idx="5">
                  <c:v>8.1</c:v>
                </c:pt>
                <c:pt idx="6">
                  <c:v>6.13</c:v>
                </c:pt>
                <c:pt idx="7">
                  <c:v>3.1</c:v>
                </c:pt>
                <c:pt idx="8">
                  <c:v>9.1300000000000008</c:v>
                </c:pt>
                <c:pt idx="9">
                  <c:v>7.26</c:v>
                </c:pt>
                <c:pt idx="10">
                  <c:v>4.74</c:v>
                </c:pt>
              </c:numCache>
            </c:numRef>
          </c:yVal>
        </c:ser>
        <c:axId val="73732864"/>
        <c:axId val="73734400"/>
      </c:scatterChart>
      <c:valAx>
        <c:axId val="73732864"/>
        <c:scaling>
          <c:orientation val="minMax"/>
        </c:scaling>
        <c:axPos val="b"/>
        <c:numFmt formatCode="General" sourceLinked="1"/>
        <c:tickLblPos val="nextTo"/>
        <c:crossAx val="73734400"/>
        <c:crosses val="autoZero"/>
        <c:crossBetween val="midCat"/>
      </c:valAx>
      <c:valAx>
        <c:axId val="73734400"/>
        <c:scaling>
          <c:orientation val="minMax"/>
        </c:scaling>
        <c:axPos val="l"/>
        <c:majorGridlines/>
        <c:numFmt formatCode="General" sourceLinked="1"/>
        <c:tickLblPos val="nextTo"/>
        <c:crossAx val="737328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liniowy!$C$38</c:f>
              <c:strCache>
                <c:ptCount val="1"/>
                <c:pt idx="0">
                  <c:v>xi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3741463859528426"/>
                  <c:y val="-0.50269585318499799"/>
                </c:manualLayout>
              </c:layout>
              <c:numFmt formatCode="General" sourceLinked="0"/>
            </c:trendlineLbl>
          </c:trendline>
          <c:xVal>
            <c:numRef>
              <c:f>liniowy!$B$39:$B$45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liniowy!$C$39:$C$45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</c:ser>
        <c:axId val="73612288"/>
        <c:axId val="73618176"/>
      </c:scatterChart>
      <c:valAx>
        <c:axId val="73612288"/>
        <c:scaling>
          <c:orientation val="minMax"/>
        </c:scaling>
        <c:axPos val="b"/>
        <c:numFmt formatCode="General" sourceLinked="1"/>
        <c:tickLblPos val="nextTo"/>
        <c:crossAx val="73618176"/>
        <c:crosses val="autoZero"/>
        <c:crossBetween val="midCat"/>
      </c:valAx>
      <c:valAx>
        <c:axId val="73618176"/>
        <c:scaling>
          <c:orientation val="minMax"/>
        </c:scaling>
        <c:axPos val="l"/>
        <c:majorGridlines/>
        <c:numFmt formatCode="General" sourceLinked="1"/>
        <c:tickLblPos val="nextTo"/>
        <c:crossAx val="736122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linear"/>
          </c:trendline>
          <c:xVal>
            <c:numRef>
              <c:f>liniowy!$B$16:$B$22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xVal>
          <c:yVal>
            <c:numRef>
              <c:f>liniowy!$C$16:$C$22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yVal>
        </c:ser>
        <c:axId val="73783168"/>
        <c:axId val="73784704"/>
      </c:scatterChart>
      <c:valAx>
        <c:axId val="73783168"/>
        <c:scaling>
          <c:orientation val="minMax"/>
        </c:scaling>
        <c:axPos val="b"/>
        <c:numFmt formatCode="General" sourceLinked="1"/>
        <c:tickLblPos val="nextTo"/>
        <c:crossAx val="73784704"/>
        <c:crosses val="autoZero"/>
        <c:crossBetween val="midCat"/>
      </c:valAx>
      <c:valAx>
        <c:axId val="73784704"/>
        <c:scaling>
          <c:orientation val="minMax"/>
        </c:scaling>
        <c:axPos val="l"/>
        <c:majorGridlines/>
        <c:numFmt formatCode="General" sourceLinked="1"/>
        <c:tickLblPos val="nextTo"/>
        <c:crossAx val="73783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0</xdr:rowOff>
    </xdr:from>
    <xdr:to>
      <xdr:col>10</xdr:col>
      <xdr:colOff>381000</xdr:colOff>
      <xdr:row>15</xdr:row>
      <xdr:rowOff>28575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17</xdr:row>
      <xdr:rowOff>85726</xdr:rowOff>
    </xdr:from>
    <xdr:to>
      <xdr:col>10</xdr:col>
      <xdr:colOff>485775</xdr:colOff>
      <xdr:row>30</xdr:row>
      <xdr:rowOff>66675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35</xdr:row>
      <xdr:rowOff>9525</xdr:rowOff>
    </xdr:from>
    <xdr:to>
      <xdr:col>10</xdr:col>
      <xdr:colOff>342900</xdr:colOff>
      <xdr:row>47</xdr:row>
      <xdr:rowOff>9525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333375</xdr:colOff>
      <xdr:row>54</xdr:row>
      <xdr:rowOff>38099</xdr:rowOff>
    </xdr:from>
    <xdr:to>
      <xdr:col>11</xdr:col>
      <xdr:colOff>180975</xdr:colOff>
      <xdr:row>66</xdr:row>
      <xdr:rowOff>66674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817562</xdr:colOff>
      <xdr:row>35</xdr:row>
      <xdr:rowOff>31749</xdr:rowOff>
    </xdr:from>
    <xdr:to>
      <xdr:col>13</xdr:col>
      <xdr:colOff>571500</xdr:colOff>
      <xdr:row>48</xdr:row>
      <xdr:rowOff>119062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460374</xdr:colOff>
      <xdr:row>0</xdr:row>
      <xdr:rowOff>127000</xdr:rowOff>
    </xdr:from>
    <xdr:to>
      <xdr:col>12</xdr:col>
      <xdr:colOff>349249</xdr:colOff>
      <xdr:row>14</xdr:row>
      <xdr:rowOff>7937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12</xdr:row>
      <xdr:rowOff>61383</xdr:rowOff>
    </xdr:from>
    <xdr:to>
      <xdr:col>4</xdr:col>
      <xdr:colOff>1</xdr:colOff>
      <xdr:row>15</xdr:row>
      <xdr:rowOff>38099</xdr:rowOff>
    </xdr:to>
    <xdr:pic>
      <xdr:nvPicPr>
        <xdr:cNvPr id="6146" name="Object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1" y="2033058"/>
          <a:ext cx="1104900" cy="4910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Arkusz_programu_Microsoft_Office_Excel_97_20031.xls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oleObject" Target="../embeddings/oleObject4.bin"/><Relationship Id="rId7" Type="http://schemas.openxmlformats.org/officeDocument/2006/relationships/oleObject" Target="../embeddings/oleObject8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7.bin"/><Relationship Id="rId5" Type="http://schemas.openxmlformats.org/officeDocument/2006/relationships/oleObject" Target="../embeddings/oleObject6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9"/>
  <sheetViews>
    <sheetView topLeftCell="A53" workbookViewId="0">
      <selection activeCell="L78" sqref="L78"/>
    </sheetView>
  </sheetViews>
  <sheetFormatPr defaultRowHeight="14.25"/>
  <cols>
    <col min="1" max="1" width="33.85546875" style="67" bestFit="1" customWidth="1"/>
    <col min="2" max="16384" width="9.140625" style="67"/>
  </cols>
  <sheetData>
    <row r="2" spans="1:3">
      <c r="A2" s="67" t="s">
        <v>70</v>
      </c>
      <c r="B2" s="67" t="s">
        <v>16</v>
      </c>
      <c r="C2" s="67" t="s">
        <v>15</v>
      </c>
    </row>
    <row r="3" spans="1:3">
      <c r="B3" s="67">
        <v>10</v>
      </c>
      <c r="C3" s="67">
        <v>8.0399999999999991</v>
      </c>
    </row>
    <row r="4" spans="1:3">
      <c r="B4" s="67">
        <v>8</v>
      </c>
      <c r="C4" s="67">
        <v>6.95</v>
      </c>
    </row>
    <row r="5" spans="1:3">
      <c r="B5" s="67">
        <v>13</v>
      </c>
      <c r="C5" s="67">
        <v>7.58</v>
      </c>
    </row>
    <row r="6" spans="1:3">
      <c r="B6" s="67">
        <v>9</v>
      </c>
      <c r="C6" s="67">
        <v>8.81</v>
      </c>
    </row>
    <row r="7" spans="1:3">
      <c r="B7" s="67">
        <v>11</v>
      </c>
      <c r="C7" s="67">
        <v>8.33</v>
      </c>
    </row>
    <row r="8" spans="1:3">
      <c r="B8" s="67">
        <v>14</v>
      </c>
      <c r="C8" s="67">
        <v>9.9600000000000009</v>
      </c>
    </row>
    <row r="9" spans="1:3">
      <c r="B9" s="67">
        <v>6</v>
      </c>
      <c r="C9" s="67">
        <v>7.24</v>
      </c>
    </row>
    <row r="10" spans="1:3">
      <c r="B10" s="67">
        <v>4</v>
      </c>
      <c r="C10" s="67">
        <v>4.26</v>
      </c>
    </row>
    <row r="11" spans="1:3">
      <c r="B11" s="67">
        <v>12</v>
      </c>
      <c r="C11" s="67">
        <v>10.84</v>
      </c>
    </row>
    <row r="12" spans="1:3">
      <c r="B12" s="67">
        <v>7</v>
      </c>
      <c r="C12" s="67">
        <v>4.82</v>
      </c>
    </row>
    <row r="13" spans="1:3">
      <c r="B13" s="67">
        <v>5</v>
      </c>
      <c r="C13" s="67">
        <v>5.68</v>
      </c>
    </row>
    <row r="15" spans="1:3">
      <c r="A15" s="67" t="s">
        <v>68</v>
      </c>
      <c r="B15" s="68">
        <f>AVERAGE(B3:B14)</f>
        <v>9</v>
      </c>
      <c r="C15" s="68">
        <f>AVERAGE(C3:C14)</f>
        <v>7.5009090909090927</v>
      </c>
    </row>
    <row r="16" spans="1:3">
      <c r="A16" s="67" t="s">
        <v>69</v>
      </c>
      <c r="B16" s="68">
        <f>STDEV(B3:B13)</f>
        <v>3.3166247903553998</v>
      </c>
      <c r="C16" s="68">
        <f>STDEV(C3:C13)</f>
        <v>2.0315681359258035</v>
      </c>
    </row>
    <row r="17" spans="1:12">
      <c r="B17" s="68"/>
      <c r="C17" s="68"/>
      <c r="E17" s="68"/>
      <c r="F17" s="68"/>
      <c r="H17" s="68"/>
      <c r="I17" s="68"/>
      <c r="K17" s="68"/>
      <c r="L17" s="68"/>
    </row>
    <row r="19" spans="1:12">
      <c r="A19" s="67" t="s">
        <v>73</v>
      </c>
      <c r="B19" s="67" t="s">
        <v>16</v>
      </c>
      <c r="C19" s="67" t="s">
        <v>15</v>
      </c>
    </row>
    <row r="20" spans="1:12">
      <c r="B20" s="67">
        <v>10</v>
      </c>
      <c r="C20" s="67">
        <v>7.46</v>
      </c>
    </row>
    <row r="21" spans="1:12">
      <c r="B21" s="67">
        <v>8</v>
      </c>
      <c r="C21" s="67">
        <v>6.77</v>
      </c>
    </row>
    <row r="22" spans="1:12">
      <c r="B22" s="67">
        <v>13</v>
      </c>
      <c r="C22" s="67">
        <v>12.74</v>
      </c>
    </row>
    <row r="23" spans="1:12">
      <c r="B23" s="67">
        <v>9</v>
      </c>
      <c r="C23" s="67">
        <v>7.11</v>
      </c>
    </row>
    <row r="24" spans="1:12">
      <c r="B24" s="67">
        <v>11</v>
      </c>
      <c r="C24" s="67">
        <v>7.81</v>
      </c>
    </row>
    <row r="25" spans="1:12">
      <c r="B25" s="67">
        <v>14</v>
      </c>
      <c r="C25" s="67">
        <v>8.84</v>
      </c>
    </row>
    <row r="26" spans="1:12">
      <c r="B26" s="67">
        <v>6</v>
      </c>
      <c r="C26" s="67">
        <v>6.08</v>
      </c>
    </row>
    <row r="27" spans="1:12">
      <c r="B27" s="67">
        <v>4</v>
      </c>
      <c r="C27" s="67">
        <v>5.39</v>
      </c>
    </row>
    <row r="28" spans="1:12">
      <c r="B28" s="67">
        <v>12</v>
      </c>
      <c r="C28" s="67">
        <v>8.15</v>
      </c>
    </row>
    <row r="29" spans="1:12">
      <c r="B29" s="67">
        <v>7</v>
      </c>
      <c r="C29" s="67">
        <v>6.42</v>
      </c>
    </row>
    <row r="30" spans="1:12">
      <c r="B30" s="67">
        <v>5</v>
      </c>
      <c r="C30" s="67">
        <v>5.73</v>
      </c>
    </row>
    <row r="32" spans="1:12">
      <c r="A32" s="67" t="s">
        <v>68</v>
      </c>
      <c r="B32" s="68">
        <f>AVERAGE(B20:B31)</f>
        <v>9</v>
      </c>
      <c r="C32" s="68">
        <f>AVERAGE(C20:C31)</f>
        <v>7.5000000000000009</v>
      </c>
    </row>
    <row r="33" spans="1:3">
      <c r="A33" s="67" t="s">
        <v>69</v>
      </c>
      <c r="B33" s="68">
        <f>STDEV(B20:B30)</f>
        <v>3.3166247903553998</v>
      </c>
      <c r="C33" s="68">
        <f>STDEV(C20:C30)</f>
        <v>2.0304236011236632</v>
      </c>
    </row>
    <row r="37" spans="1:3">
      <c r="A37" s="67" t="s">
        <v>72</v>
      </c>
      <c r="B37" s="67" t="s">
        <v>16</v>
      </c>
      <c r="C37" s="67" t="s">
        <v>15</v>
      </c>
    </row>
    <row r="38" spans="1:3">
      <c r="B38" s="67">
        <v>8</v>
      </c>
      <c r="C38" s="67">
        <v>6.58</v>
      </c>
    </row>
    <row r="39" spans="1:3">
      <c r="B39" s="67">
        <v>8</v>
      </c>
      <c r="C39" s="67">
        <v>5.76</v>
      </c>
    </row>
    <row r="40" spans="1:3">
      <c r="B40" s="67">
        <v>8</v>
      </c>
      <c r="C40" s="67">
        <v>7.71</v>
      </c>
    </row>
    <row r="41" spans="1:3">
      <c r="B41" s="67">
        <v>8</v>
      </c>
      <c r="C41" s="67">
        <v>8.84</v>
      </c>
    </row>
    <row r="42" spans="1:3">
      <c r="B42" s="67">
        <v>8</v>
      </c>
      <c r="C42" s="67">
        <v>8.4700000000000006</v>
      </c>
    </row>
    <row r="43" spans="1:3">
      <c r="B43" s="67">
        <v>8</v>
      </c>
      <c r="C43" s="67">
        <v>7.04</v>
      </c>
    </row>
    <row r="44" spans="1:3">
      <c r="B44" s="67">
        <v>8</v>
      </c>
      <c r="C44" s="67">
        <v>5.25</v>
      </c>
    </row>
    <row r="45" spans="1:3">
      <c r="B45" s="67">
        <v>19</v>
      </c>
      <c r="C45" s="67">
        <v>12.5</v>
      </c>
    </row>
    <row r="46" spans="1:3">
      <c r="B46" s="67">
        <v>8</v>
      </c>
      <c r="C46" s="67">
        <v>5.56</v>
      </c>
    </row>
    <row r="47" spans="1:3">
      <c r="B47" s="67">
        <v>8</v>
      </c>
      <c r="C47" s="67">
        <v>7.91</v>
      </c>
    </row>
    <row r="48" spans="1:3">
      <c r="B48" s="67">
        <v>8</v>
      </c>
      <c r="C48" s="67">
        <v>6.89</v>
      </c>
    </row>
    <row r="50" spans="1:3">
      <c r="A50" s="67" t="s">
        <v>68</v>
      </c>
      <c r="B50" s="68">
        <f>AVERAGE(B38:B49)</f>
        <v>9</v>
      </c>
      <c r="C50" s="68">
        <f>AVERAGE(C38:C49)</f>
        <v>7.5009090909090901</v>
      </c>
    </row>
    <row r="51" spans="1:3">
      <c r="A51" s="67" t="s">
        <v>69</v>
      </c>
      <c r="B51" s="68">
        <f>STDEV(B38:B48)</f>
        <v>3.3166247903553998</v>
      </c>
      <c r="C51" s="68">
        <f>STDEV(C38:C48)</f>
        <v>2.0305785113876014</v>
      </c>
    </row>
    <row r="55" spans="1:3">
      <c r="A55" s="67" t="s">
        <v>71</v>
      </c>
      <c r="B55" s="67" t="s">
        <v>16</v>
      </c>
      <c r="C55" s="67" t="s">
        <v>15</v>
      </c>
    </row>
    <row r="56" spans="1:3">
      <c r="B56" s="67">
        <v>10</v>
      </c>
      <c r="C56" s="67">
        <v>9.14</v>
      </c>
    </row>
    <row r="57" spans="1:3">
      <c r="B57" s="67">
        <v>8</v>
      </c>
      <c r="C57" s="67">
        <v>8.14</v>
      </c>
    </row>
    <row r="58" spans="1:3">
      <c r="B58" s="67">
        <v>13</v>
      </c>
      <c r="C58" s="67">
        <v>8.74</v>
      </c>
    </row>
    <row r="59" spans="1:3">
      <c r="B59" s="67">
        <v>9</v>
      </c>
      <c r="C59" s="67">
        <v>8.77</v>
      </c>
    </row>
    <row r="60" spans="1:3">
      <c r="B60" s="67">
        <v>11</v>
      </c>
      <c r="C60" s="67">
        <v>9.26</v>
      </c>
    </row>
    <row r="61" spans="1:3">
      <c r="B61" s="67">
        <v>14</v>
      </c>
      <c r="C61" s="67">
        <v>8.1</v>
      </c>
    </row>
    <row r="62" spans="1:3">
      <c r="B62" s="67">
        <v>6</v>
      </c>
      <c r="C62" s="67">
        <v>6.13</v>
      </c>
    </row>
    <row r="63" spans="1:3">
      <c r="B63" s="67">
        <v>4</v>
      </c>
      <c r="C63" s="67">
        <v>3.1</v>
      </c>
    </row>
    <row r="64" spans="1:3">
      <c r="B64" s="67">
        <v>12</v>
      </c>
      <c r="C64" s="67">
        <v>9.1300000000000008</v>
      </c>
    </row>
    <row r="65" spans="1:3">
      <c r="B65" s="67">
        <v>7</v>
      </c>
      <c r="C65" s="67">
        <v>7.26</v>
      </c>
    </row>
    <row r="66" spans="1:3">
      <c r="B66" s="67">
        <v>5</v>
      </c>
      <c r="C66" s="67">
        <v>4.74</v>
      </c>
    </row>
    <row r="68" spans="1:3">
      <c r="A68" s="67" t="s">
        <v>68</v>
      </c>
      <c r="B68" s="68">
        <f>AVERAGE(B56:B67)</f>
        <v>9</v>
      </c>
      <c r="C68" s="68">
        <f>AVERAGE(C56:C67)</f>
        <v>7.500909090909091</v>
      </c>
    </row>
    <row r="69" spans="1:3">
      <c r="A69" s="67" t="s">
        <v>69</v>
      </c>
      <c r="B69" s="68">
        <f>STDEV(B56:B66)</f>
        <v>3.3166247903553998</v>
      </c>
      <c r="C69" s="68">
        <f>STDEV(C56:C66)</f>
        <v>2.0316567355016151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68"/>
  <sheetViews>
    <sheetView topLeftCell="A43" zoomScale="120" zoomScaleNormal="120" workbookViewId="0">
      <selection activeCell="E66" sqref="E66"/>
    </sheetView>
  </sheetViews>
  <sheetFormatPr defaultRowHeight="12.75"/>
  <cols>
    <col min="1" max="1" width="10.42578125" customWidth="1"/>
    <col min="2" max="2" width="9.7109375" bestFit="1" customWidth="1"/>
    <col min="3" max="3" width="16.28515625" customWidth="1"/>
    <col min="4" max="5" width="11.140625" customWidth="1"/>
    <col min="6" max="6" width="13.140625" bestFit="1" customWidth="1"/>
    <col min="8" max="8" width="13.7109375" customWidth="1"/>
  </cols>
  <sheetData>
    <row r="2" spans="2:17">
      <c r="B2" s="41" t="s">
        <v>27</v>
      </c>
    </row>
    <row r="3" spans="2:17">
      <c r="B3" s="41" t="s">
        <v>23</v>
      </c>
    </row>
    <row r="4" spans="2:17">
      <c r="B4" s="41" t="s">
        <v>22</v>
      </c>
    </row>
    <row r="5" spans="2:17">
      <c r="B5" s="41" t="s">
        <v>26</v>
      </c>
    </row>
    <row r="6" spans="2:17">
      <c r="B6" t="s">
        <v>0</v>
      </c>
      <c r="L6" s="40"/>
      <c r="M6" s="40"/>
      <c r="N6" s="40"/>
      <c r="O6" s="40"/>
      <c r="P6" s="40"/>
      <c r="Q6" s="40"/>
    </row>
    <row r="7" spans="2:17">
      <c r="B7" s="41"/>
      <c r="G7" s="9"/>
      <c r="H7" s="38"/>
      <c r="I7" s="38"/>
      <c r="J7" s="38"/>
      <c r="L7" s="38"/>
      <c r="M7" s="38"/>
      <c r="N7" s="38"/>
      <c r="O7" s="38"/>
      <c r="P7" s="38"/>
      <c r="Q7" s="38"/>
    </row>
    <row r="8" spans="2:17">
      <c r="B8" s="41"/>
      <c r="G8" s="9"/>
      <c r="H8" s="38"/>
      <c r="I8" s="38"/>
      <c r="J8" s="38"/>
      <c r="L8" s="38"/>
      <c r="M8" s="38"/>
      <c r="N8" s="38"/>
      <c r="O8" s="38"/>
      <c r="P8" s="38"/>
      <c r="Q8" s="38"/>
    </row>
    <row r="9" spans="2:17">
      <c r="B9" s="41"/>
      <c r="G9" s="9"/>
      <c r="H9" s="38"/>
      <c r="I9" s="38"/>
      <c r="J9" s="38"/>
      <c r="L9" s="38"/>
      <c r="M9" s="38"/>
      <c r="N9" s="38"/>
      <c r="O9" s="38"/>
      <c r="P9" s="38"/>
      <c r="Q9" s="38"/>
    </row>
    <row r="10" spans="2:17">
      <c r="B10" s="41"/>
      <c r="G10" s="9"/>
      <c r="H10" s="38"/>
      <c r="I10" s="38"/>
      <c r="J10" s="38"/>
      <c r="L10" s="38"/>
      <c r="M10" s="38"/>
      <c r="N10" s="38"/>
      <c r="O10" s="38"/>
      <c r="P10" s="38"/>
      <c r="Q10" s="38"/>
    </row>
    <row r="11" spans="2:17">
      <c r="B11" s="41"/>
      <c r="G11" s="9"/>
      <c r="H11" s="38"/>
      <c r="I11" s="38"/>
      <c r="J11" s="38"/>
      <c r="L11" s="38"/>
      <c r="M11" s="38"/>
      <c r="N11" s="38"/>
      <c r="O11" s="38"/>
      <c r="P11" s="38"/>
      <c r="Q11" s="38"/>
    </row>
    <row r="12" spans="2:17">
      <c r="B12" s="41"/>
      <c r="G12" s="9"/>
      <c r="H12" s="38"/>
      <c r="I12" s="38"/>
      <c r="J12" s="38"/>
      <c r="L12" s="38"/>
      <c r="M12" s="38"/>
      <c r="N12" s="38"/>
      <c r="O12" s="38"/>
      <c r="P12" s="38"/>
      <c r="Q12" s="38"/>
    </row>
    <row r="13" spans="2:17">
      <c r="G13" s="38"/>
      <c r="H13" s="38"/>
      <c r="I13" s="38"/>
      <c r="J13" s="38"/>
      <c r="L13" s="38"/>
      <c r="M13" s="38"/>
      <c r="N13" s="38"/>
      <c r="O13" s="38"/>
      <c r="P13" s="38"/>
      <c r="Q13" s="38"/>
    </row>
    <row r="14" spans="2:17">
      <c r="B14" s="41" t="s">
        <v>74</v>
      </c>
      <c r="G14" s="38"/>
      <c r="H14" s="38"/>
      <c r="I14" s="38"/>
      <c r="J14" s="38"/>
      <c r="L14" s="38"/>
      <c r="M14" s="38"/>
      <c r="N14" s="38"/>
      <c r="O14" s="38"/>
      <c r="P14" s="38"/>
      <c r="Q14" s="38"/>
    </row>
    <row r="15" spans="2:17">
      <c r="B15" s="52" t="s">
        <v>1</v>
      </c>
      <c r="C15" s="52" t="s">
        <v>2</v>
      </c>
      <c r="D15" s="41"/>
      <c r="E15" s="62"/>
      <c r="F15" s="62"/>
      <c r="G15" s="63"/>
      <c r="H15" s="38"/>
      <c r="I15" s="38"/>
      <c r="J15" s="38"/>
      <c r="L15" s="38"/>
      <c r="M15" s="38"/>
      <c r="N15" s="38"/>
      <c r="O15" s="38"/>
      <c r="P15" s="38"/>
      <c r="Q15" s="38"/>
    </row>
    <row r="16" spans="2:17">
      <c r="B16" s="52">
        <v>2</v>
      </c>
      <c r="C16" s="52">
        <v>1</v>
      </c>
      <c r="D16" s="41"/>
      <c r="E16" s="41"/>
      <c r="F16" s="41"/>
      <c r="G16" s="53"/>
      <c r="H16" s="38"/>
      <c r="I16" s="38"/>
      <c r="J16" s="38"/>
      <c r="L16" s="38"/>
      <c r="M16" s="38"/>
      <c r="N16" s="38"/>
      <c r="O16" s="38"/>
      <c r="P16" s="38"/>
      <c r="Q16" s="38"/>
    </row>
    <row r="17" spans="2:17">
      <c r="B17" s="52">
        <v>5</v>
      </c>
      <c r="C17" s="52">
        <v>1</v>
      </c>
      <c r="D17" s="41"/>
      <c r="E17" s="41"/>
      <c r="F17" s="41"/>
      <c r="G17" s="53"/>
      <c r="H17" s="38"/>
      <c r="I17" s="38"/>
      <c r="J17" s="38"/>
      <c r="L17" s="40"/>
      <c r="M17" s="40"/>
      <c r="N17" s="40"/>
      <c r="O17" s="40"/>
      <c r="P17" s="40"/>
      <c r="Q17" s="40"/>
    </row>
    <row r="18" spans="2:17">
      <c r="B18" s="52">
        <v>4</v>
      </c>
      <c r="C18" s="52">
        <v>3</v>
      </c>
      <c r="D18" s="41"/>
      <c r="E18" s="41"/>
      <c r="F18" s="41"/>
      <c r="G18" s="53"/>
      <c r="H18" s="9"/>
      <c r="I18" s="9"/>
      <c r="J18" s="9"/>
      <c r="L18" s="40"/>
      <c r="M18" s="40"/>
      <c r="N18" s="40"/>
      <c r="O18" s="40"/>
      <c r="P18" s="40"/>
      <c r="Q18" s="40"/>
    </row>
    <row r="19" spans="2:17">
      <c r="B19" s="52">
        <v>1</v>
      </c>
      <c r="C19" s="52">
        <v>5</v>
      </c>
      <c r="D19" s="41"/>
      <c r="E19" s="41"/>
      <c r="F19" s="41"/>
      <c r="G19" s="53"/>
    </row>
    <row r="20" spans="2:17">
      <c r="B20" s="52">
        <v>3</v>
      </c>
      <c r="C20" s="52">
        <v>5</v>
      </c>
      <c r="D20" s="41"/>
      <c r="E20" s="41"/>
      <c r="F20" s="41"/>
      <c r="G20" s="53"/>
    </row>
    <row r="21" spans="2:17">
      <c r="B21" s="52">
        <v>1</v>
      </c>
      <c r="C21" s="52">
        <v>6</v>
      </c>
      <c r="D21" s="41"/>
      <c r="E21" s="41"/>
      <c r="F21" s="41"/>
      <c r="G21" s="53"/>
    </row>
    <row r="22" spans="2:17">
      <c r="B22" s="52">
        <v>1</v>
      </c>
      <c r="C22" s="52">
        <v>7</v>
      </c>
      <c r="D22" s="41"/>
      <c r="E22" s="41"/>
      <c r="F22" s="41"/>
      <c r="G22" s="53"/>
    </row>
    <row r="23" spans="2:17">
      <c r="B23" s="60"/>
      <c r="C23" s="60"/>
      <c r="D23" s="41"/>
      <c r="E23" s="80"/>
      <c r="F23" s="80"/>
      <c r="G23" s="63"/>
    </row>
    <row r="24" spans="2:17">
      <c r="B24" s="60"/>
      <c r="C24" s="60"/>
      <c r="D24" s="41"/>
      <c r="E24" s="66"/>
      <c r="F24" s="66"/>
      <c r="G24" s="63"/>
    </row>
    <row r="25" spans="2:17">
      <c r="B25" s="78" t="s">
        <v>44</v>
      </c>
      <c r="C25" s="60"/>
      <c r="D25" s="41"/>
      <c r="E25" s="66"/>
      <c r="F25" s="66"/>
      <c r="G25" s="63"/>
    </row>
    <row r="26" spans="2:17">
      <c r="B26" s="60">
        <v>4</v>
      </c>
      <c r="C26" s="41">
        <f>$D$32*B26+$D$33</f>
        <v>2.4000000000000004</v>
      </c>
      <c r="D26" s="41"/>
      <c r="E26" s="66"/>
      <c r="F26" s="66"/>
      <c r="G26" s="63"/>
    </row>
    <row r="27" spans="2:17">
      <c r="B27" s="60">
        <v>5</v>
      </c>
      <c r="C27" s="41">
        <f t="shared" ref="C27:C28" si="0">$D$32*B27+$D$33</f>
        <v>1.3818181818181827</v>
      </c>
      <c r="D27" s="41"/>
      <c r="E27" s="66"/>
      <c r="F27" s="66"/>
      <c r="G27" s="63"/>
    </row>
    <row r="28" spans="2:17">
      <c r="B28" s="60">
        <v>6</v>
      </c>
      <c r="C28" s="41">
        <f t="shared" si="0"/>
        <v>0.3636363636363642</v>
      </c>
      <c r="D28" s="41"/>
      <c r="E28" s="66"/>
      <c r="F28" s="66"/>
      <c r="G28" s="63"/>
    </row>
    <row r="29" spans="2:17">
      <c r="B29" s="60"/>
      <c r="C29" s="60"/>
      <c r="D29" s="41"/>
      <c r="E29" s="66"/>
      <c r="F29" s="66"/>
      <c r="G29" s="63"/>
    </row>
    <row r="30" spans="2:17">
      <c r="C30" s="40"/>
      <c r="D30" s="41"/>
      <c r="E30" s="41"/>
    </row>
    <row r="31" spans="2:17">
      <c r="B31" s="81" t="s">
        <v>38</v>
      </c>
      <c r="C31" s="81"/>
      <c r="D31" s="41">
        <f>CORREL(B16:B22,C16:C22)</f>
        <v>-0.69220256069068242</v>
      </c>
      <c r="E31" s="82" t="s">
        <v>39</v>
      </c>
      <c r="F31" s="82"/>
      <c r="G31" s="82"/>
    </row>
    <row r="32" spans="2:17">
      <c r="B32" s="81" t="s">
        <v>40</v>
      </c>
      <c r="C32" s="81"/>
      <c r="D32" s="41">
        <f>LINEST(C16:C22,B16:B22)</f>
        <v>-1.0181818181818181</v>
      </c>
      <c r="E32" s="41"/>
    </row>
    <row r="33" spans="1:11">
      <c r="B33" s="81" t="s">
        <v>41</v>
      </c>
      <c r="C33" s="81"/>
      <c r="D33" s="41">
        <f>FORECAST(0,C16:C22,B16:B22)</f>
        <v>6.4727272727272727</v>
      </c>
      <c r="E33" s="41"/>
    </row>
    <row r="34" spans="1:11">
      <c r="B34" s="81" t="s">
        <v>42</v>
      </c>
      <c r="C34" s="81"/>
      <c r="D34" s="84" t="s">
        <v>43</v>
      </c>
      <c r="E34" s="84"/>
    </row>
    <row r="35" spans="1:11">
      <c r="C35" s="40"/>
      <c r="D35" s="41"/>
      <c r="E35" s="41"/>
    </row>
    <row r="36" spans="1:11">
      <c r="A36" s="41"/>
      <c r="D36" s="41"/>
      <c r="E36" s="41"/>
    </row>
    <row r="37" spans="1:11">
      <c r="B37" s="41" t="s">
        <v>75</v>
      </c>
      <c r="D37" s="41"/>
    </row>
    <row r="38" spans="1:11">
      <c r="B38" s="52" t="s">
        <v>2</v>
      </c>
      <c r="C38" s="52" t="s">
        <v>1</v>
      </c>
      <c r="E38" s="62"/>
      <c r="F38" s="62"/>
      <c r="G38" s="63"/>
    </row>
    <row r="39" spans="1:11">
      <c r="A39" s="41"/>
      <c r="B39" s="52">
        <v>1</v>
      </c>
      <c r="C39" s="52">
        <v>2</v>
      </c>
      <c r="D39" s="41"/>
      <c r="E39" s="41"/>
      <c r="F39" s="41"/>
      <c r="G39" s="53"/>
    </row>
    <row r="40" spans="1:11">
      <c r="B40" s="52">
        <v>1</v>
      </c>
      <c r="C40" s="52">
        <v>5</v>
      </c>
      <c r="E40" s="41"/>
      <c r="F40" s="41"/>
      <c r="G40" s="53"/>
    </row>
    <row r="41" spans="1:11">
      <c r="B41" s="52">
        <v>3</v>
      </c>
      <c r="C41" s="52">
        <v>4</v>
      </c>
      <c r="E41" s="41"/>
      <c r="F41" s="41"/>
      <c r="G41" s="53"/>
      <c r="I41" s="41"/>
    </row>
    <row r="42" spans="1:11">
      <c r="B42" s="52">
        <v>5</v>
      </c>
      <c r="C42" s="52">
        <v>1</v>
      </c>
      <c r="E42" s="41"/>
      <c r="F42" s="41"/>
      <c r="G42" s="53"/>
    </row>
    <row r="43" spans="1:11">
      <c r="B43" s="52">
        <v>5</v>
      </c>
      <c r="C43" s="52">
        <v>3</v>
      </c>
      <c r="E43" s="41"/>
      <c r="F43" s="41"/>
      <c r="G43" s="53"/>
    </row>
    <row r="44" spans="1:11">
      <c r="B44" s="52">
        <v>6</v>
      </c>
      <c r="C44" s="52">
        <v>1</v>
      </c>
      <c r="E44" s="41"/>
      <c r="F44" s="41"/>
      <c r="G44" s="53"/>
    </row>
    <row r="45" spans="1:11">
      <c r="B45" s="52">
        <v>7</v>
      </c>
      <c r="C45" s="52">
        <v>1</v>
      </c>
      <c r="E45" s="41"/>
      <c r="F45" s="41"/>
      <c r="G45" s="53"/>
    </row>
    <row r="46" spans="1:11">
      <c r="E46" s="80"/>
      <c r="F46" s="80"/>
      <c r="G46" s="63"/>
    </row>
    <row r="47" spans="1:11">
      <c r="E47" s="41"/>
      <c r="F47" s="64"/>
      <c r="G47" s="63"/>
    </row>
    <row r="48" spans="1:11">
      <c r="B48" s="1"/>
      <c r="C48" s="2"/>
      <c r="D48" s="2"/>
      <c r="E48" s="2"/>
      <c r="F48" s="2"/>
      <c r="G48" s="2"/>
      <c r="I48" s="2"/>
      <c r="J48" s="2"/>
      <c r="K48" s="2"/>
    </row>
    <row r="49" spans="2:12">
      <c r="B49" s="81" t="s">
        <v>38</v>
      </c>
      <c r="C49" s="81"/>
      <c r="D49" s="41">
        <f>CORREL(B39:B45,C39:C45)</f>
        <v>-0.69220256069068242</v>
      </c>
      <c r="E49" s="82" t="s">
        <v>39</v>
      </c>
      <c r="F49" s="82"/>
      <c r="G49" s="82"/>
      <c r="I49" s="2"/>
      <c r="J49" s="2"/>
      <c r="K49" s="2"/>
    </row>
    <row r="50" spans="2:12">
      <c r="B50" s="81" t="s">
        <v>40</v>
      </c>
      <c r="C50" s="81"/>
      <c r="D50" s="41">
        <f>LINEST(C39:C45,B39:B45)</f>
        <v>-0.47058823529411764</v>
      </c>
      <c r="E50" s="41"/>
      <c r="H50" s="2"/>
      <c r="I50" s="2"/>
      <c r="J50" s="2"/>
      <c r="K50" s="2"/>
    </row>
    <row r="51" spans="2:12">
      <c r="B51" s="81" t="s">
        <v>41</v>
      </c>
      <c r="C51" s="81"/>
      <c r="D51" s="41">
        <f>FORECAST(0,C39:C45,B39:B45)</f>
        <v>4.3109243697478989</v>
      </c>
      <c r="E51" s="41"/>
      <c r="H51" s="2"/>
      <c r="I51" s="2"/>
      <c r="J51" s="2"/>
      <c r="K51" s="2"/>
    </row>
    <row r="52" spans="2:12">
      <c r="B52" s="81" t="s">
        <v>42</v>
      </c>
      <c r="C52" s="81"/>
      <c r="D52" s="83" t="s">
        <v>45</v>
      </c>
      <c r="E52" s="83"/>
      <c r="H52" s="2"/>
      <c r="I52" s="2"/>
      <c r="J52" s="2"/>
      <c r="K52" s="2"/>
    </row>
    <row r="53" spans="2:12">
      <c r="B53" s="5"/>
      <c r="C53" s="2"/>
      <c r="D53" s="2"/>
      <c r="E53" s="2"/>
      <c r="F53" s="2"/>
      <c r="G53" s="2"/>
      <c r="H53" s="2"/>
      <c r="I53" s="2"/>
      <c r="J53" s="2"/>
      <c r="K53" s="2"/>
    </row>
    <row r="54" spans="2:12">
      <c r="B54" s="1"/>
      <c r="C54" s="2"/>
      <c r="D54" s="2"/>
      <c r="E54" s="2"/>
      <c r="F54" s="2"/>
      <c r="G54" s="2"/>
      <c r="H54" s="2"/>
      <c r="I54" s="2"/>
      <c r="J54" s="2"/>
      <c r="K54" s="2"/>
    </row>
    <row r="55" spans="2:12">
      <c r="B55" s="2"/>
      <c r="C55" s="6"/>
      <c r="D55" s="6"/>
      <c r="E55" s="6"/>
      <c r="F55" s="6"/>
      <c r="G55" s="6"/>
      <c r="H55" s="6"/>
      <c r="I55" s="6"/>
      <c r="J55" s="6"/>
      <c r="K55" s="6"/>
    </row>
    <row r="56" spans="2:12">
      <c r="B56" s="2"/>
      <c r="C56" s="7"/>
      <c r="D56" s="7"/>
      <c r="E56" s="7"/>
      <c r="F56" s="7"/>
      <c r="G56" s="7"/>
      <c r="H56" s="7"/>
      <c r="I56" s="7"/>
      <c r="J56" s="7"/>
      <c r="K56" s="7"/>
    </row>
    <row r="57" spans="2:12">
      <c r="B57" s="2"/>
      <c r="C57" s="7"/>
      <c r="D57" s="7"/>
      <c r="E57" s="7"/>
      <c r="F57" s="7"/>
      <c r="G57" s="7"/>
      <c r="H57" s="7"/>
      <c r="I57" s="7"/>
      <c r="J57" s="7"/>
      <c r="K57" s="7"/>
    </row>
    <row r="60" spans="2:12">
      <c r="B60" s="8"/>
    </row>
    <row r="61" spans="2:12">
      <c r="B61" s="8"/>
    </row>
    <row r="62" spans="2:12">
      <c r="C62" s="8"/>
      <c r="D62" s="8"/>
      <c r="E62" s="8"/>
      <c r="H62" s="9"/>
      <c r="I62" s="10"/>
      <c r="K62" s="9"/>
    </row>
    <row r="63" spans="2:12" ht="15.75">
      <c r="B63" s="11"/>
      <c r="C63" s="8"/>
      <c r="D63" s="8"/>
      <c r="E63" s="8"/>
      <c r="L63" s="12"/>
    </row>
    <row r="64" spans="2:12">
      <c r="J64" s="12"/>
    </row>
    <row r="65" spans="2:10">
      <c r="J65" s="12"/>
    </row>
    <row r="68" spans="2:10">
      <c r="B68" s="2"/>
    </row>
  </sheetData>
  <mergeCells count="14">
    <mergeCell ref="B52:C52"/>
    <mergeCell ref="D52:E52"/>
    <mergeCell ref="E46:F46"/>
    <mergeCell ref="B31:C31"/>
    <mergeCell ref="E31:G31"/>
    <mergeCell ref="B33:C33"/>
    <mergeCell ref="B32:C32"/>
    <mergeCell ref="B34:C34"/>
    <mergeCell ref="D34:E34"/>
    <mergeCell ref="E23:F23"/>
    <mergeCell ref="B49:C49"/>
    <mergeCell ref="E49:G49"/>
    <mergeCell ref="B50:C50"/>
    <mergeCell ref="B51:C51"/>
  </mergeCells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  <oleObjects>
    <oleObject progId="Equation.3" shapeId="1027" r:id="rId4"/>
    <oleObject progId="Equation.3" shapeId="1028" r:id="rId5"/>
    <oleObject progId="Excel.Sheet.8" shapeId="1029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23" zoomScale="178" zoomScaleNormal="178" workbookViewId="0">
      <selection activeCell="E32" sqref="E32"/>
    </sheetView>
  </sheetViews>
  <sheetFormatPr defaultRowHeight="12.75"/>
  <cols>
    <col min="1" max="1" width="12.28515625" customWidth="1"/>
    <col min="4" max="4" width="15.5703125" customWidth="1"/>
    <col min="7" max="7" width="11.5703125" customWidth="1"/>
    <col min="8" max="8" width="11.140625" bestFit="1" customWidth="1"/>
  </cols>
  <sheetData>
    <row r="1" spans="1:11" ht="20.25">
      <c r="B1" s="56" t="s">
        <v>29</v>
      </c>
      <c r="H1" s="57" t="s">
        <v>30</v>
      </c>
      <c r="I1" s="57"/>
    </row>
    <row r="2" spans="1:11" ht="20.25">
      <c r="H2" s="57" t="s">
        <v>31</v>
      </c>
      <c r="I2" s="57"/>
    </row>
    <row r="4" spans="1:11">
      <c r="A4" s="41" t="s">
        <v>28</v>
      </c>
    </row>
    <row r="9" spans="1:11" ht="23.25">
      <c r="A9" s="41" t="s">
        <v>32</v>
      </c>
      <c r="H9" s="59" t="s">
        <v>36</v>
      </c>
    </row>
    <row r="10" spans="1:11">
      <c r="H10" s="41"/>
    </row>
    <row r="11" spans="1:11">
      <c r="A11" s="41" t="s">
        <v>33</v>
      </c>
      <c r="D11" s="58" t="s">
        <v>34</v>
      </c>
      <c r="F11" s="41" t="s">
        <v>35</v>
      </c>
      <c r="H11" s="41"/>
    </row>
    <row r="12" spans="1:11">
      <c r="A12" s="41"/>
      <c r="D12" s="79" t="s">
        <v>85</v>
      </c>
      <c r="F12" s="41" t="s">
        <v>84</v>
      </c>
      <c r="H12" s="41"/>
    </row>
    <row r="13" spans="1:11" ht="15">
      <c r="H13" s="41"/>
      <c r="K13" s="54"/>
    </row>
    <row r="14" spans="1:11">
      <c r="A14" s="41" t="s">
        <v>37</v>
      </c>
    </row>
    <row r="15" spans="1:11">
      <c r="H15" s="41"/>
    </row>
    <row r="17" spans="1:10">
      <c r="H17" s="41"/>
    </row>
    <row r="18" spans="1:10">
      <c r="A18" s="52" t="s">
        <v>1</v>
      </c>
      <c r="B18" s="52" t="s">
        <v>2</v>
      </c>
      <c r="C18" s="41"/>
      <c r="D18" s="41"/>
    </row>
    <row r="19" spans="1:10">
      <c r="A19" s="52">
        <v>2</v>
      </c>
      <c r="B19" s="52">
        <v>1</v>
      </c>
      <c r="H19" s="41"/>
    </row>
    <row r="20" spans="1:10">
      <c r="A20" s="52">
        <v>5</v>
      </c>
      <c r="B20" s="52">
        <v>1</v>
      </c>
    </row>
    <row r="21" spans="1:10">
      <c r="A21" s="52">
        <v>4</v>
      </c>
      <c r="B21" s="52">
        <v>3</v>
      </c>
      <c r="J21" s="41"/>
    </row>
    <row r="22" spans="1:10">
      <c r="A22" s="52">
        <v>1</v>
      </c>
      <c r="B22" s="52">
        <v>5</v>
      </c>
    </row>
    <row r="23" spans="1:10">
      <c r="A23" s="52">
        <v>3</v>
      </c>
      <c r="B23" s="52">
        <v>5</v>
      </c>
    </row>
    <row r="24" spans="1:10">
      <c r="A24" s="52">
        <v>1</v>
      </c>
      <c r="B24" s="52">
        <v>6</v>
      </c>
    </row>
    <row r="25" spans="1:10">
      <c r="A25" s="52">
        <v>1</v>
      </c>
      <c r="B25" s="52">
        <v>7</v>
      </c>
    </row>
    <row r="29" spans="1:10">
      <c r="A29" s="41" t="s">
        <v>46</v>
      </c>
      <c r="B29">
        <f>CORREL(A19:A25,B19:B25)</f>
        <v>-0.69220256069068242</v>
      </c>
      <c r="D29" s="41" t="s">
        <v>50</v>
      </c>
      <c r="E29">
        <v>0.05</v>
      </c>
    </row>
    <row r="30" spans="1:10">
      <c r="A30" s="41" t="s">
        <v>47</v>
      </c>
      <c r="B30">
        <v>7</v>
      </c>
      <c r="D30" s="61" t="s">
        <v>51</v>
      </c>
      <c r="E30" s="61">
        <f>TINV(E29/2,5)</f>
        <v>3.1633814496441417</v>
      </c>
    </row>
    <row r="31" spans="1:10">
      <c r="A31" s="41" t="s">
        <v>48</v>
      </c>
      <c r="B31">
        <f>SQRT(5)</f>
        <v>2.2360679774997898</v>
      </c>
      <c r="D31" s="85" t="str">
        <f>IF(E30&gt;ABS(B33),"nie ma podstaw do odrzucenia H0","Odrzucamy H0")</f>
        <v>nie ma podstaw do odrzucenia H0</v>
      </c>
      <c r="E31" s="85"/>
      <c r="F31" s="85"/>
    </row>
    <row r="32" spans="1:10">
      <c r="A32" s="41" t="s">
        <v>49</v>
      </c>
      <c r="B32">
        <f>SQRT(1-B29^2)</f>
        <v>0.72170327349490537</v>
      </c>
    </row>
    <row r="33" spans="1:2">
      <c r="A33" s="61" t="s">
        <v>24</v>
      </c>
      <c r="B33" s="61">
        <f>B29*B31/B32</f>
        <v>-2.1446653171023979</v>
      </c>
    </row>
  </sheetData>
  <mergeCells count="1">
    <mergeCell ref="D31:F31"/>
  </mergeCells>
  <pageMargins left="0.7" right="0.7" top="0.75" bottom="0.75" header="0.3" footer="0.3"/>
  <pageSetup paperSize="9" orientation="portrait" r:id="rId1"/>
  <drawing r:id="rId2"/>
  <legacyDrawing r:id="rId3"/>
  <oleObjects>
    <oleObject progId="Equation.3" shapeId="614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C5:J55"/>
  <sheetViews>
    <sheetView topLeftCell="A12" zoomScale="93" zoomScaleNormal="93" workbookViewId="0">
      <selection activeCell="N27" sqref="N27"/>
    </sheetView>
  </sheetViews>
  <sheetFormatPr defaultRowHeight="12.75"/>
  <cols>
    <col min="3" max="3" width="11.28515625" customWidth="1"/>
    <col min="4" max="4" width="11.28515625" bestFit="1" customWidth="1"/>
    <col min="5" max="5" width="9.140625" customWidth="1"/>
    <col min="6" max="6" width="11" customWidth="1"/>
    <col min="7" max="8" width="7.42578125" customWidth="1"/>
    <col min="9" max="9" width="7" customWidth="1"/>
    <col min="10" max="10" width="7.140625" customWidth="1"/>
  </cols>
  <sheetData>
    <row r="5" spans="3:10">
      <c r="C5" t="s">
        <v>3</v>
      </c>
    </row>
    <row r="7" spans="3:10">
      <c r="C7" s="39" t="s">
        <v>19</v>
      </c>
      <c r="D7" s="39">
        <v>1988</v>
      </c>
      <c r="E7" s="39">
        <v>1989</v>
      </c>
      <c r="F7" s="39">
        <v>1990</v>
      </c>
      <c r="G7" s="39">
        <v>1991</v>
      </c>
      <c r="H7" s="39">
        <v>1992</v>
      </c>
      <c r="I7" s="39">
        <v>1993</v>
      </c>
      <c r="J7" s="39">
        <v>1994</v>
      </c>
    </row>
    <row r="8" spans="3:10">
      <c r="C8" s="39" t="s">
        <v>20</v>
      </c>
      <c r="D8" s="39">
        <v>13</v>
      </c>
      <c r="E8" s="39">
        <v>16</v>
      </c>
      <c r="F8" s="39">
        <v>15</v>
      </c>
      <c r="G8" s="39">
        <v>17</v>
      </c>
      <c r="H8" s="39">
        <v>20</v>
      </c>
      <c r="I8" s="39">
        <v>27</v>
      </c>
      <c r="J8" s="39">
        <v>32</v>
      </c>
    </row>
    <row r="9" spans="3:10">
      <c r="C9" s="38" t="s">
        <v>21</v>
      </c>
    </row>
    <row r="10" spans="3:10">
      <c r="C10" t="s">
        <v>4</v>
      </c>
    </row>
    <row r="11" spans="3:10">
      <c r="C11" s="41" t="s">
        <v>76</v>
      </c>
    </row>
    <row r="15" spans="3:10" ht="13.5" thickBot="1"/>
    <row r="16" spans="3:10">
      <c r="C16" s="55" t="s">
        <v>12</v>
      </c>
      <c r="D16" s="26"/>
      <c r="G16" s="24" t="s">
        <v>13</v>
      </c>
      <c r="H16" s="25"/>
      <c r="I16" s="25"/>
      <c r="J16" s="26"/>
    </row>
    <row r="17" spans="3:10">
      <c r="C17" s="27"/>
      <c r="D17" s="29"/>
      <c r="G17" s="27"/>
      <c r="H17" s="28"/>
      <c r="I17" s="28"/>
      <c r="J17" s="29"/>
    </row>
    <row r="18" spans="3:10">
      <c r="C18" s="27"/>
      <c r="D18" s="29"/>
      <c r="G18" s="27"/>
      <c r="H18" s="28"/>
      <c r="I18" s="28"/>
      <c r="J18" s="29"/>
    </row>
    <row r="19" spans="3:10">
      <c r="C19" s="27"/>
      <c r="D19" s="29"/>
      <c r="G19" s="27"/>
      <c r="H19" s="28"/>
      <c r="I19" s="28"/>
      <c r="J19" s="29"/>
    </row>
    <row r="20" spans="3:10" ht="13.5" thickBot="1">
      <c r="C20" s="30"/>
      <c r="D20" s="32"/>
      <c r="G20" s="30"/>
      <c r="H20" s="31"/>
      <c r="I20" s="31"/>
      <c r="J20" s="32"/>
    </row>
    <row r="23" spans="3:10">
      <c r="F23" s="61" t="s">
        <v>52</v>
      </c>
    </row>
    <row r="24" spans="3:10" ht="13.5" thickBot="1"/>
    <row r="25" spans="3:10" ht="13.5" thickBot="1">
      <c r="C25" s="51" t="s">
        <v>17</v>
      </c>
      <c r="D25" s="33" t="s">
        <v>15</v>
      </c>
      <c r="F25" s="41" t="s">
        <v>53</v>
      </c>
      <c r="G25" s="53"/>
    </row>
    <row r="26" spans="3:10">
      <c r="C26" s="34">
        <v>1</v>
      </c>
      <c r="D26" s="34">
        <v>13</v>
      </c>
      <c r="F26" s="41" t="s">
        <v>54</v>
      </c>
      <c r="G26" s="53"/>
      <c r="H26" s="38"/>
    </row>
    <row r="27" spans="3:10">
      <c r="C27" s="34">
        <v>2</v>
      </c>
      <c r="D27" s="34">
        <v>16</v>
      </c>
      <c r="F27" s="41" t="s">
        <v>55</v>
      </c>
      <c r="G27" s="53"/>
      <c r="H27" s="38"/>
    </row>
    <row r="28" spans="3:10">
      <c r="C28" s="34">
        <v>3</v>
      </c>
      <c r="D28" s="34">
        <v>15</v>
      </c>
      <c r="F28" s="41"/>
      <c r="G28" s="53"/>
      <c r="H28" s="38"/>
    </row>
    <row r="29" spans="3:10">
      <c r="C29" s="34">
        <v>4</v>
      </c>
      <c r="D29" s="34">
        <v>17</v>
      </c>
      <c r="F29" s="41" t="s">
        <v>56</v>
      </c>
      <c r="G29" s="41" t="s">
        <v>86</v>
      </c>
    </row>
    <row r="30" spans="3:10">
      <c r="C30" s="34">
        <v>5</v>
      </c>
      <c r="D30" s="34">
        <v>20</v>
      </c>
      <c r="F30" s="69" t="s">
        <v>44</v>
      </c>
      <c r="G30" s="70"/>
    </row>
    <row r="31" spans="3:10">
      <c r="C31" s="34">
        <v>6</v>
      </c>
      <c r="D31" s="34">
        <v>27</v>
      </c>
      <c r="E31" s="41"/>
      <c r="F31" s="70">
        <v>49</v>
      </c>
      <c r="G31" s="70"/>
    </row>
    <row r="32" spans="3:10" ht="13.5" thickBot="1">
      <c r="C32" s="35">
        <v>7</v>
      </c>
      <c r="D32" s="35">
        <v>32</v>
      </c>
    </row>
    <row r="34" spans="3:8">
      <c r="D34" s="41"/>
      <c r="F34" s="61" t="s">
        <v>57</v>
      </c>
    </row>
    <row r="35" spans="3:8" ht="13.5" thickBot="1"/>
    <row r="36" spans="3:8" ht="13.5" thickBot="1">
      <c r="C36" s="33" t="s">
        <v>17</v>
      </c>
      <c r="D36" s="51" t="s">
        <v>58</v>
      </c>
      <c r="F36" s="41" t="s">
        <v>53</v>
      </c>
    </row>
    <row r="37" spans="3:8">
      <c r="C37" s="34">
        <v>1</v>
      </c>
      <c r="D37" s="34">
        <f>LN(D26)</f>
        <v>2.5649493574615367</v>
      </c>
      <c r="F37" s="41" t="s">
        <v>59</v>
      </c>
      <c r="G37" s="53"/>
      <c r="H37" s="65" t="s">
        <v>54</v>
      </c>
    </row>
    <row r="38" spans="3:8">
      <c r="C38" s="34">
        <v>2</v>
      </c>
      <c r="D38" s="34">
        <f t="shared" ref="D38:D43" si="0">LN(D27)</f>
        <v>2.7725887222397811</v>
      </c>
      <c r="F38" s="41" t="s">
        <v>60</v>
      </c>
      <c r="G38" s="53"/>
      <c r="H38" s="65" t="s">
        <v>55</v>
      </c>
    </row>
    <row r="39" spans="3:8">
      <c r="C39" s="34">
        <v>3</v>
      </c>
      <c r="D39" s="34">
        <f t="shared" si="0"/>
        <v>2.7080502011022101</v>
      </c>
      <c r="F39" s="41"/>
      <c r="G39" s="53"/>
    </row>
    <row r="40" spans="3:8">
      <c r="C40" s="34">
        <v>4</v>
      </c>
      <c r="D40" s="34">
        <f t="shared" si="0"/>
        <v>2.8332133440562162</v>
      </c>
      <c r="F40" s="41" t="s">
        <v>56</v>
      </c>
      <c r="G40" s="41" t="s">
        <v>61</v>
      </c>
      <c r="H40" s="41"/>
    </row>
    <row r="41" spans="3:8">
      <c r="C41" s="34">
        <v>5</v>
      </c>
      <c r="D41" s="34">
        <f t="shared" si="0"/>
        <v>2.9957322735539909</v>
      </c>
      <c r="F41" s="69" t="s">
        <v>44</v>
      </c>
      <c r="G41" s="70"/>
    </row>
    <row r="42" spans="3:8">
      <c r="C42" s="34">
        <v>6</v>
      </c>
      <c r="D42" s="34">
        <f t="shared" si="0"/>
        <v>3.2958368660043291</v>
      </c>
      <c r="E42" s="41"/>
      <c r="F42" s="70">
        <v>49</v>
      </c>
      <c r="G42" s="70"/>
    </row>
    <row r="43" spans="3:8" ht="13.5" thickBot="1">
      <c r="C43" s="35">
        <v>7</v>
      </c>
      <c r="D43" s="35">
        <f t="shared" si="0"/>
        <v>3.4657359027997265</v>
      </c>
    </row>
    <row r="46" spans="3:8">
      <c r="D46" s="41"/>
      <c r="F46" s="61" t="s">
        <v>62</v>
      </c>
    </row>
    <row r="47" spans="3:8" ht="13.5" thickBot="1"/>
    <row r="48" spans="3:8" ht="13.5" thickBot="1">
      <c r="C48" s="51" t="s">
        <v>63</v>
      </c>
      <c r="D48" s="51" t="s">
        <v>58</v>
      </c>
      <c r="F48" s="41" t="s">
        <v>53</v>
      </c>
    </row>
    <row r="49" spans="3:8">
      <c r="C49" s="34">
        <f>LN(C26)</f>
        <v>0</v>
      </c>
      <c r="D49" s="34">
        <f>LN(D26)</f>
        <v>2.5649493574615367</v>
      </c>
      <c r="F49" s="41" t="s">
        <v>54</v>
      </c>
      <c r="G49" s="53"/>
      <c r="H49" s="65" t="s">
        <v>54</v>
      </c>
    </row>
    <row r="50" spans="3:8">
      <c r="C50" s="34">
        <f t="shared" ref="C50:D50" si="1">LN(C27)</f>
        <v>0.69314718055994529</v>
      </c>
      <c r="D50" s="34">
        <f t="shared" si="1"/>
        <v>2.7725887222397811</v>
      </c>
      <c r="F50" s="41" t="s">
        <v>60</v>
      </c>
      <c r="G50" s="53"/>
      <c r="H50" s="65" t="s">
        <v>55</v>
      </c>
    </row>
    <row r="51" spans="3:8">
      <c r="C51" s="34">
        <f t="shared" ref="C51:D51" si="2">LN(C28)</f>
        <v>1.0986122886681098</v>
      </c>
      <c r="D51" s="34">
        <f t="shared" si="2"/>
        <v>2.7080502011022101</v>
      </c>
      <c r="F51" s="41"/>
      <c r="G51" s="53"/>
    </row>
    <row r="52" spans="3:8">
      <c r="C52" s="34">
        <f t="shared" ref="C52:D52" si="3">LN(C29)</f>
        <v>1.3862943611198906</v>
      </c>
      <c r="D52" s="34">
        <f t="shared" si="3"/>
        <v>2.8332133440562162</v>
      </c>
      <c r="F52" s="41" t="s">
        <v>56</v>
      </c>
      <c r="G52" s="41" t="s">
        <v>64</v>
      </c>
      <c r="H52" s="41"/>
    </row>
    <row r="53" spans="3:8">
      <c r="C53" s="34">
        <f t="shared" ref="C53:D53" si="4">LN(C30)</f>
        <v>1.6094379124341003</v>
      </c>
      <c r="D53" s="34">
        <f t="shared" si="4"/>
        <v>2.9957322735539909</v>
      </c>
      <c r="F53" s="69" t="s">
        <v>44</v>
      </c>
      <c r="G53" s="70"/>
    </row>
    <row r="54" spans="3:8">
      <c r="C54" s="34">
        <f t="shared" ref="C54:D54" si="5">LN(C31)</f>
        <v>1.791759469228055</v>
      </c>
      <c r="D54" s="34">
        <f t="shared" si="5"/>
        <v>3.2958368660043291</v>
      </c>
      <c r="E54" s="41"/>
      <c r="F54" s="70">
        <v>49</v>
      </c>
      <c r="G54" s="70"/>
    </row>
    <row r="55" spans="3:8">
      <c r="C55" s="34">
        <f t="shared" ref="C55:D55" si="6">LN(C32)</f>
        <v>1.9459101490553132</v>
      </c>
      <c r="D55" s="34">
        <f t="shared" si="6"/>
        <v>3.4657359027997265</v>
      </c>
    </row>
  </sheetData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3" shapeId="2050" r:id="rId3"/>
    <oleObject progId="Equation.3" shapeId="2051" r:id="rId4"/>
    <oleObject progId="Equation.3" shapeId="2054" r:id="rId5"/>
    <oleObject progId="Equation.3" shapeId="2055" r:id="rId6"/>
    <oleObject progId="Equation.3" shapeId="2056" r:id="rId7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14" sqref="A14:B18"/>
    </sheetView>
  </sheetViews>
  <sheetFormatPr defaultRowHeight="12.75"/>
  <cols>
    <col min="1" max="1" width="25" customWidth="1"/>
    <col min="4" max="4" width="15" customWidth="1"/>
  </cols>
  <sheetData>
    <row r="1" spans="1:6">
      <c r="A1" s="41" t="s">
        <v>77</v>
      </c>
    </row>
    <row r="2" spans="1:6">
      <c r="A2" s="41" t="s">
        <v>78</v>
      </c>
    </row>
    <row r="4" spans="1:6">
      <c r="A4" s="69" t="s">
        <v>79</v>
      </c>
    </row>
    <row r="5" spans="1:6">
      <c r="A5" s="74" t="s">
        <v>46</v>
      </c>
      <c r="B5" s="73"/>
      <c r="D5" s="41" t="s">
        <v>50</v>
      </c>
      <c r="E5" s="39">
        <v>0.1</v>
      </c>
      <c r="F5" s="39">
        <v>0.05</v>
      </c>
    </row>
    <row r="6" spans="1:6">
      <c r="A6" s="74" t="s">
        <v>47</v>
      </c>
      <c r="B6" s="73"/>
      <c r="D6" s="61" t="s">
        <v>51</v>
      </c>
      <c r="E6" s="72"/>
      <c r="F6" s="73"/>
    </row>
    <row r="7" spans="1:6">
      <c r="A7" s="74" t="s">
        <v>48</v>
      </c>
      <c r="B7" s="73"/>
      <c r="D7" s="41" t="s">
        <v>81</v>
      </c>
      <c r="E7" s="73"/>
      <c r="F7" s="73"/>
    </row>
    <row r="8" spans="1:6">
      <c r="A8" s="74" t="s">
        <v>49</v>
      </c>
      <c r="B8" s="73"/>
    </row>
    <row r="9" spans="1:6">
      <c r="A9" s="75" t="s">
        <v>28</v>
      </c>
      <c r="B9" s="72"/>
    </row>
    <row r="13" spans="1:6">
      <c r="A13" s="69" t="s">
        <v>80</v>
      </c>
    </row>
    <row r="14" spans="1:6">
      <c r="A14" s="74" t="s">
        <v>46</v>
      </c>
      <c r="B14" s="73"/>
      <c r="D14" s="41" t="s">
        <v>50</v>
      </c>
      <c r="E14" s="76">
        <v>0.1</v>
      </c>
      <c r="F14" s="76">
        <v>0.05</v>
      </c>
    </row>
    <row r="15" spans="1:6">
      <c r="A15" s="74" t="s">
        <v>47</v>
      </c>
      <c r="B15" s="73"/>
      <c r="D15" s="61" t="s">
        <v>51</v>
      </c>
      <c r="E15" s="72"/>
      <c r="F15" s="73"/>
    </row>
    <row r="16" spans="1:6">
      <c r="A16" s="74" t="s">
        <v>48</v>
      </c>
      <c r="B16" s="73"/>
      <c r="D16" s="41" t="s">
        <v>81</v>
      </c>
      <c r="E16" s="73"/>
      <c r="F16" s="73"/>
    </row>
    <row r="17" spans="1:2">
      <c r="A17" s="74" t="s">
        <v>49</v>
      </c>
      <c r="B17" s="73"/>
    </row>
    <row r="18" spans="1:2">
      <c r="A18" s="75" t="s">
        <v>28</v>
      </c>
      <c r="B18" s="7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4:L36"/>
  <sheetViews>
    <sheetView topLeftCell="A15" workbookViewId="0">
      <selection activeCell="I36" sqref="I36:K36"/>
    </sheetView>
  </sheetViews>
  <sheetFormatPr defaultRowHeight="12.75"/>
  <sheetData>
    <row r="4" spans="2:12" ht="13.5" thickBot="1">
      <c r="B4" s="41" t="s">
        <v>25</v>
      </c>
    </row>
    <row r="5" spans="2:12" ht="13.5" thickBot="1">
      <c r="B5" s="42" t="s">
        <v>24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3">
        <v>9</v>
      </c>
      <c r="L5" s="44">
        <v>10</v>
      </c>
    </row>
    <row r="6" spans="2:12">
      <c r="B6" s="45" t="s">
        <v>16</v>
      </c>
      <c r="C6" s="46">
        <v>1</v>
      </c>
      <c r="D6" s="46">
        <v>0.5</v>
      </c>
      <c r="E6" s="46">
        <v>0.5</v>
      </c>
      <c r="F6" s="46">
        <v>0.4</v>
      </c>
      <c r="G6" s="46">
        <v>0.4</v>
      </c>
      <c r="H6" s="46">
        <v>0.33</v>
      </c>
      <c r="I6" s="46">
        <v>0.25</v>
      </c>
      <c r="J6" s="46">
        <v>0.2</v>
      </c>
      <c r="K6" s="46">
        <v>0.125</v>
      </c>
      <c r="L6" s="47">
        <v>0.1</v>
      </c>
    </row>
    <row r="7" spans="2:12" ht="13.5" thickBot="1">
      <c r="B7" s="48" t="s">
        <v>15</v>
      </c>
      <c r="C7" s="49">
        <v>1</v>
      </c>
      <c r="D7" s="49">
        <v>2</v>
      </c>
      <c r="E7" s="49">
        <v>3</v>
      </c>
      <c r="F7" s="49">
        <v>3</v>
      </c>
      <c r="G7" s="49">
        <v>4</v>
      </c>
      <c r="H7" s="49">
        <v>4</v>
      </c>
      <c r="I7" s="49">
        <v>5</v>
      </c>
      <c r="J7" s="49">
        <v>7</v>
      </c>
      <c r="K7" s="49">
        <v>9</v>
      </c>
      <c r="L7" s="50">
        <v>12</v>
      </c>
    </row>
    <row r="8" spans="2:12">
      <c r="B8" s="53"/>
    </row>
    <row r="12" spans="2:12" ht="13.5" thickBot="1"/>
    <row r="13" spans="2:12" ht="13.5" thickBot="1">
      <c r="H13" s="51" t="s">
        <v>16</v>
      </c>
      <c r="I13" s="51" t="s">
        <v>15</v>
      </c>
      <c r="J13" s="70" t="s">
        <v>18</v>
      </c>
    </row>
    <row r="14" spans="2:12">
      <c r="B14" s="24" t="s">
        <v>14</v>
      </c>
      <c r="C14" s="25"/>
      <c r="D14" s="25"/>
      <c r="E14" s="26"/>
      <c r="H14" s="34">
        <v>1</v>
      </c>
      <c r="I14" s="34">
        <v>1</v>
      </c>
    </row>
    <row r="15" spans="2:12">
      <c r="B15" s="27"/>
      <c r="C15" s="28"/>
      <c r="D15" s="28"/>
      <c r="E15" s="29"/>
      <c r="H15" s="34">
        <v>0.5</v>
      </c>
      <c r="I15" s="34">
        <v>2</v>
      </c>
    </row>
    <row r="16" spans="2:12">
      <c r="B16" s="27"/>
      <c r="C16" s="28"/>
      <c r="D16" s="28"/>
      <c r="E16" s="29"/>
      <c r="H16" s="34">
        <v>0.5</v>
      </c>
      <c r="I16" s="34">
        <v>3</v>
      </c>
    </row>
    <row r="17" spans="2:11">
      <c r="B17" s="27"/>
      <c r="C17" s="28"/>
      <c r="D17" s="28"/>
      <c r="E17" s="29"/>
      <c r="H17" s="34">
        <v>0.4</v>
      </c>
      <c r="I17" s="34">
        <v>3</v>
      </c>
    </row>
    <row r="18" spans="2:11">
      <c r="B18" s="27"/>
      <c r="C18" s="28"/>
      <c r="D18" s="28"/>
      <c r="E18" s="29"/>
      <c r="H18" s="34">
        <v>0.4</v>
      </c>
      <c r="I18" s="34">
        <v>4</v>
      </c>
    </row>
    <row r="19" spans="2:11">
      <c r="B19" s="27"/>
      <c r="C19" s="28"/>
      <c r="D19" s="28"/>
      <c r="E19" s="29"/>
      <c r="H19" s="34">
        <v>0.33300000000000002</v>
      </c>
      <c r="I19" s="34">
        <v>4</v>
      </c>
    </row>
    <row r="20" spans="2:11">
      <c r="B20" s="27"/>
      <c r="C20" s="28"/>
      <c r="D20" s="28"/>
      <c r="E20" s="29"/>
      <c r="H20" s="34">
        <v>0.25</v>
      </c>
      <c r="I20" s="34">
        <v>5</v>
      </c>
    </row>
    <row r="21" spans="2:11">
      <c r="B21" s="27"/>
      <c r="C21" s="28"/>
      <c r="D21" s="28"/>
      <c r="E21" s="29"/>
      <c r="H21" s="34">
        <v>0.2</v>
      </c>
      <c r="I21" s="34">
        <v>7</v>
      </c>
    </row>
    <row r="22" spans="2:11" ht="13.5" thickBot="1">
      <c r="B22" s="30"/>
      <c r="C22" s="31"/>
      <c r="D22" s="31"/>
      <c r="E22" s="32"/>
      <c r="H22" s="34">
        <v>0.125</v>
      </c>
      <c r="I22" s="34">
        <v>9</v>
      </c>
    </row>
    <row r="23" spans="2:11" ht="13.5" thickBot="1">
      <c r="H23" s="35">
        <v>0.1</v>
      </c>
      <c r="I23" s="35">
        <v>12</v>
      </c>
    </row>
    <row r="26" spans="2:11">
      <c r="I26" s="41" t="s">
        <v>65</v>
      </c>
      <c r="K26" s="70"/>
    </row>
    <row r="27" spans="2:11">
      <c r="J27" s="41"/>
    </row>
    <row r="29" spans="2:11">
      <c r="I29" s="41" t="s">
        <v>54</v>
      </c>
      <c r="K29" s="70"/>
    </row>
    <row r="31" spans="2:11">
      <c r="I31" s="41" t="s">
        <v>55</v>
      </c>
      <c r="K31" s="70"/>
    </row>
    <row r="34" spans="9:11">
      <c r="I34" s="41" t="s">
        <v>56</v>
      </c>
      <c r="K34" s="70"/>
    </row>
    <row r="35" spans="9:11">
      <c r="I35" s="41"/>
    </row>
    <row r="36" spans="9:11">
      <c r="I36" s="41"/>
      <c r="J36" s="41"/>
      <c r="K36" s="41"/>
    </row>
  </sheetData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3" shapeId="4098" r:id="rId3"/>
    <oleObject progId="Equation.3" shapeId="4099" r:id="rId4"/>
    <oleObject progId="Equation.3" shapeId="4100" r:id="rId5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B3:K25"/>
  <sheetViews>
    <sheetView tabSelected="1" topLeftCell="A11" zoomScale="110" zoomScaleNormal="110" workbookViewId="0">
      <selection activeCell="E16" sqref="E16:F24"/>
    </sheetView>
  </sheetViews>
  <sheetFormatPr defaultRowHeight="12.75"/>
  <cols>
    <col min="2" max="2" width="45.140625" customWidth="1"/>
    <col min="8" max="8" width="11.28515625" customWidth="1"/>
    <col min="11" max="11" width="9.7109375" bestFit="1" customWidth="1"/>
  </cols>
  <sheetData>
    <row r="3" spans="2:10" ht="13.5" thickBot="1">
      <c r="B3" s="1" t="s">
        <v>10</v>
      </c>
      <c r="C3" s="2"/>
      <c r="D3" s="2"/>
      <c r="E3" s="2"/>
      <c r="F3" s="2"/>
      <c r="H3" s="2"/>
      <c r="I3" s="2"/>
      <c r="J3" s="2"/>
    </row>
    <row r="4" spans="2:10" ht="16.5" customHeight="1">
      <c r="B4" s="1"/>
      <c r="C4" s="13" t="s">
        <v>11</v>
      </c>
      <c r="D4" s="14"/>
      <c r="E4" s="15"/>
      <c r="F4" s="14"/>
      <c r="G4" s="16"/>
      <c r="H4" s="2"/>
      <c r="I4" s="2"/>
      <c r="J4" s="2"/>
    </row>
    <row r="5" spans="2:10" ht="63.75" customHeight="1">
      <c r="B5" s="3" t="s">
        <v>5</v>
      </c>
      <c r="C5" s="17"/>
      <c r="D5" s="18"/>
      <c r="E5" s="19"/>
      <c r="F5" s="18"/>
      <c r="G5" s="20"/>
      <c r="H5" s="2"/>
      <c r="I5" s="2"/>
      <c r="J5" s="2"/>
    </row>
    <row r="6" spans="2:10">
      <c r="B6" s="4" t="s">
        <v>83</v>
      </c>
      <c r="C6" s="17" t="s">
        <v>8</v>
      </c>
      <c r="D6" s="18"/>
      <c r="E6" s="18"/>
      <c r="F6" s="18"/>
      <c r="G6" s="20"/>
      <c r="H6" s="2"/>
      <c r="I6" s="2"/>
      <c r="J6" s="2"/>
    </row>
    <row r="7" spans="2:10">
      <c r="B7" s="4"/>
      <c r="C7" s="17"/>
      <c r="D7" s="18"/>
      <c r="E7" s="19"/>
      <c r="F7" s="18"/>
      <c r="G7" s="20"/>
      <c r="H7" s="2"/>
      <c r="I7" s="2"/>
      <c r="J7" s="2"/>
    </row>
    <row r="8" spans="2:10" ht="23.25" customHeight="1" thickBot="1">
      <c r="B8" s="5" t="s">
        <v>6</v>
      </c>
      <c r="C8" s="21"/>
      <c r="D8" s="22"/>
      <c r="E8" s="22"/>
      <c r="F8" s="22"/>
      <c r="G8" s="23"/>
      <c r="H8" s="2"/>
      <c r="I8" s="2"/>
      <c r="J8" s="2"/>
    </row>
    <row r="9" spans="2:10">
      <c r="B9" s="1"/>
      <c r="C9" s="2"/>
      <c r="D9" s="2"/>
      <c r="E9" s="2"/>
      <c r="F9" s="2"/>
      <c r="G9" s="2"/>
      <c r="H9" s="2"/>
      <c r="I9" s="2"/>
      <c r="J9" s="2"/>
    </row>
    <row r="10" spans="2:10">
      <c r="B10" s="2"/>
      <c r="C10" s="6">
        <v>1995</v>
      </c>
      <c r="D10" s="6">
        <v>1996</v>
      </c>
      <c r="E10" s="6">
        <v>1997</v>
      </c>
      <c r="F10" s="6">
        <v>1998</v>
      </c>
      <c r="G10" s="6">
        <v>1999</v>
      </c>
      <c r="H10" s="6">
        <v>2000</v>
      </c>
      <c r="I10" s="6">
        <v>2001</v>
      </c>
      <c r="J10" s="6">
        <v>2002</v>
      </c>
    </row>
    <row r="11" spans="2:10">
      <c r="B11" s="77" t="s">
        <v>7</v>
      </c>
      <c r="C11" s="7">
        <v>24.846563031311028</v>
      </c>
      <c r="D11" s="7">
        <v>26.657535125279878</v>
      </c>
      <c r="E11" s="7">
        <v>28.127092549412104</v>
      </c>
      <c r="F11" s="7">
        <v>29.817707416118402</v>
      </c>
      <c r="G11" s="7">
        <v>29.877462340800001</v>
      </c>
      <c r="H11" s="7">
        <v>29.298087840000004</v>
      </c>
      <c r="I11" s="7">
        <v>29.430539999999997</v>
      </c>
      <c r="J11" s="7">
        <v>29.27</v>
      </c>
    </row>
    <row r="12" spans="2:10">
      <c r="B12" s="77" t="s">
        <v>9</v>
      </c>
      <c r="C12" s="7">
        <v>770.89708493224782</v>
      </c>
      <c r="D12" s="7">
        <v>861.08762183022168</v>
      </c>
      <c r="E12" s="7">
        <v>914.49127950780564</v>
      </c>
      <c r="F12" s="7">
        <v>921.61640912229007</v>
      </c>
      <c r="G12" s="7">
        <v>936.18357729120009</v>
      </c>
      <c r="H12" s="7">
        <v>961.60530600000004</v>
      </c>
      <c r="I12" s="7">
        <v>939.93</v>
      </c>
      <c r="J12" s="7">
        <v>931.86</v>
      </c>
    </row>
    <row r="15" spans="2:10" ht="13.5" thickBot="1">
      <c r="B15" s="8"/>
    </row>
    <row r="16" spans="2:10" ht="13.5" thickBot="1">
      <c r="B16" s="8"/>
      <c r="C16" s="33" t="s">
        <v>15</v>
      </c>
      <c r="D16" s="33" t="s">
        <v>16</v>
      </c>
      <c r="E16" s="69" t="s">
        <v>66</v>
      </c>
      <c r="F16" s="71" t="s">
        <v>18</v>
      </c>
    </row>
    <row r="17" spans="2:11">
      <c r="C17" s="36">
        <v>24.846563031311028</v>
      </c>
      <c r="D17" s="36">
        <v>770.89708493224782</v>
      </c>
      <c r="H17" s="41" t="s">
        <v>65</v>
      </c>
      <c r="I17" s="70"/>
      <c r="J17" s="41"/>
    </row>
    <row r="18" spans="2:11" ht="15.75">
      <c r="B18" s="11"/>
      <c r="C18" s="36">
        <v>26.657535125279878</v>
      </c>
      <c r="D18" s="36">
        <v>861.08762183022168</v>
      </c>
    </row>
    <row r="19" spans="2:11">
      <c r="C19" s="36">
        <v>28.127092549412104</v>
      </c>
      <c r="D19" s="36">
        <v>914.49127950780564</v>
      </c>
      <c r="H19" s="41" t="s">
        <v>54</v>
      </c>
      <c r="I19" s="70"/>
      <c r="J19" s="41" t="s">
        <v>50</v>
      </c>
      <c r="K19" s="70"/>
    </row>
    <row r="20" spans="2:11">
      <c r="C20" s="36">
        <v>29.817707416118402</v>
      </c>
      <c r="D20" s="36">
        <v>921.61640912229007</v>
      </c>
    </row>
    <row r="21" spans="2:11">
      <c r="C21" s="36">
        <v>29.877462340800001</v>
      </c>
      <c r="D21" s="36">
        <v>936.18357729120009</v>
      </c>
      <c r="H21" s="41" t="s">
        <v>55</v>
      </c>
      <c r="I21" s="70"/>
      <c r="J21" s="41" t="s">
        <v>67</v>
      </c>
      <c r="K21" s="70"/>
    </row>
    <row r="22" spans="2:11">
      <c r="C22" s="36">
        <v>29.298087840000004</v>
      </c>
      <c r="D22" s="36">
        <v>961.60530600000004</v>
      </c>
    </row>
    <row r="23" spans="2:11">
      <c r="B23" s="2"/>
      <c r="C23" s="36">
        <v>29.430539999999997</v>
      </c>
      <c r="D23" s="36">
        <v>939.93</v>
      </c>
      <c r="H23" s="41" t="s">
        <v>56</v>
      </c>
      <c r="I23" s="70"/>
    </row>
    <row r="24" spans="2:11" ht="13.5" thickBot="1">
      <c r="C24" s="37">
        <v>29.27</v>
      </c>
      <c r="D24" s="37">
        <v>931.86</v>
      </c>
      <c r="H24" s="41"/>
    </row>
    <row r="25" spans="2:11">
      <c r="H25" s="41" t="s">
        <v>82</v>
      </c>
      <c r="I25" s="70"/>
    </row>
  </sheetData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3" shapeId="3081" r:id="rId3"/>
    <oleObject progId="Equation.3" shapeId="3082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czworka Anscomba</vt:lpstr>
      <vt:lpstr>liniowy</vt:lpstr>
      <vt:lpstr>test istotnosci</vt:lpstr>
      <vt:lpstr>wykladniczy+potegowy</vt:lpstr>
      <vt:lpstr>test istotności-zachorowania</vt:lpstr>
      <vt:lpstr>hiperboliczny</vt:lpstr>
      <vt:lpstr>Tornquist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</dc:creator>
  <cp:lastModifiedBy>User</cp:lastModifiedBy>
  <dcterms:created xsi:type="dcterms:W3CDTF">2007-11-23T16:40:34Z</dcterms:created>
  <dcterms:modified xsi:type="dcterms:W3CDTF">2016-04-25T10:38:11Z</dcterms:modified>
</cp:coreProperties>
</file>