
<file path=[Content_Types].xml><?xml version="1.0" encoding="utf-8"?>
<Types xmlns="http://schemas.openxmlformats.org/package/2006/content-types">
  <Default Extension="bin" ContentType="application/vnd.openxmlformats-officedocument.spreadsheetml.printerSettings"/>
  <Override PartName="/xl/embeddings/oleObject7.bin" ContentType="application/vnd.openxmlformats-officedocument.oleObject"/>
  <Override PartName="/xl/embeddings/oleObject8.bin" ContentType="application/vnd.openxmlformats-officedocument.oleObject"/>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6.bin" ContentType="application/vnd.openxmlformats-officedocument.oleObject"/>
  <Override PartName="/xl/worksheets/sheet6.xml" ContentType="application/vnd.openxmlformats-officedocument.spreadsheetml.worksheet+xml"/>
  <Override PartName="/xl/embeddings/oleObject3.bin" ContentType="application/vnd.openxmlformats-officedocument.oleObject"/>
  <Default Extension="emf" ContentType="image/x-emf"/>
  <Override PartName="/xl/embeddings/oleObject4.bin" ContentType="application/vnd.openxmlformats-officedocument.oleObject"/>
  <Override PartName="/xl/embeddings/oleObject10.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embeddings/oleObject9.bin" ContentType="application/vnd.openxmlformats-officedocument.oleObject"/>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9360" windowHeight="4140" activeTab="4"/>
  </bookViews>
  <sheets>
    <sheet name="regresja wieloraka" sheetId="8" r:id="rId1"/>
    <sheet name="wielomian" sheetId="9" r:id="rId2"/>
    <sheet name="zadanie1" sheetId="10" r:id="rId3"/>
    <sheet name="zadanie 2" sheetId="11" r:id="rId4"/>
    <sheet name="Arkusz2" sheetId="2" r:id="rId5"/>
    <sheet name="Arkusz3" sheetId="3" r:id="rId6"/>
  </sheets>
  <calcPr calcId="125725"/>
</workbook>
</file>

<file path=xl/calcChain.xml><?xml version="1.0" encoding="utf-8"?>
<calcChain xmlns="http://schemas.openxmlformats.org/spreadsheetml/2006/main">
  <c r="B5" i="11"/>
  <c r="A6"/>
  <c r="B6"/>
  <c r="A7"/>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J36" i="8" l="1" a="1"/>
  <c r="J36" s="1"/>
  <c r="K38" l="1"/>
  <c r="L37"/>
  <c r="J37"/>
  <c r="K36"/>
  <c r="L38"/>
  <c r="J38"/>
  <c r="K37"/>
  <c r="L36"/>
  <c r="A20" i="9"/>
  <c r="P23"/>
  <c r="O23"/>
  <c r="N23"/>
  <c r="M23"/>
  <c r="L23"/>
  <c r="K23"/>
  <c r="J23"/>
  <c r="J25" s="1" a="1"/>
  <c r="J25" s="1"/>
  <c r="C20" i="8"/>
  <c r="F27" i="9"/>
  <c r="F26"/>
  <c r="F25"/>
  <c r="F24"/>
  <c r="F23"/>
  <c r="F22"/>
  <c r="F21"/>
  <c r="I10" i="8" l="1"/>
  <c r="I12"/>
  <c r="I14"/>
  <c r="I16"/>
  <c r="I18"/>
  <c r="I9"/>
  <c r="I11"/>
  <c r="I13"/>
  <c r="I15"/>
  <c r="I17"/>
  <c r="I19"/>
  <c r="J40" a="1"/>
  <c r="K42" s="1"/>
  <c r="F15" i="9"/>
  <c r="F17"/>
  <c r="F19"/>
  <c r="F14"/>
  <c r="F16"/>
  <c r="F18"/>
  <c r="F13"/>
  <c r="F20" s="1"/>
  <c r="K27"/>
  <c r="L26"/>
  <c r="J26"/>
  <c r="K25"/>
  <c r="J30" s="1" a="1"/>
  <c r="L27"/>
  <c r="J27"/>
  <c r="K26"/>
  <c r="L25"/>
  <c r="C14"/>
  <c r="C15"/>
  <c r="C16"/>
  <c r="C17"/>
  <c r="C18"/>
  <c r="C19"/>
  <c r="C13"/>
  <c r="L40" i="8" l="1"/>
  <c r="K40"/>
  <c r="K41"/>
  <c r="J41"/>
  <c r="J40"/>
  <c r="J42"/>
  <c r="L41"/>
  <c r="L42"/>
  <c r="I20"/>
  <c r="J30" i="9"/>
  <c r="J35" s="1" a="1"/>
  <c r="K32"/>
  <c r="L32"/>
  <c r="L31"/>
  <c r="K30"/>
  <c r="J32"/>
  <c r="L30"/>
  <c r="J31"/>
  <c r="K31"/>
  <c r="J45" i="8" a="1"/>
  <c r="J35" i="9" l="1"/>
  <c r="O37"/>
  <c r="K37"/>
  <c r="N36"/>
  <c r="J36"/>
  <c r="M35"/>
  <c r="P37"/>
  <c r="L37"/>
  <c r="O36"/>
  <c r="N35"/>
  <c r="M37"/>
  <c r="P36"/>
  <c r="L36"/>
  <c r="O35"/>
  <c r="K35"/>
  <c r="N37"/>
  <c r="J37"/>
  <c r="M36"/>
  <c r="P35"/>
  <c r="L35"/>
  <c r="K36"/>
  <c r="J45" i="8"/>
  <c r="S47"/>
  <c r="O47"/>
  <c r="K47"/>
  <c r="R46"/>
  <c r="N46"/>
  <c r="J46"/>
  <c r="Q45"/>
  <c r="M45"/>
  <c r="T47"/>
  <c r="P47"/>
  <c r="L47"/>
  <c r="S46"/>
  <c r="O46"/>
  <c r="K46"/>
  <c r="R45"/>
  <c r="N45"/>
  <c r="Q47"/>
  <c r="M47"/>
  <c r="T46"/>
  <c r="P46"/>
  <c r="L46"/>
  <c r="S45"/>
  <c r="O45"/>
  <c r="K45"/>
  <c r="R47"/>
  <c r="N47"/>
  <c r="J47"/>
  <c r="Q46"/>
  <c r="M46"/>
  <c r="T45"/>
  <c r="P45"/>
  <c r="L45"/>
  <c r="J39" i="9" l="1" a="1"/>
  <c r="J49" i="8" a="1"/>
  <c r="J39" i="9" l="1"/>
  <c r="J40"/>
  <c r="J41"/>
  <c r="J49" i="8"/>
  <c r="J50"/>
  <c r="J51"/>
  <c r="F19" l="1"/>
  <c r="H19" s="1"/>
  <c r="F11"/>
  <c r="H11" s="1"/>
  <c r="F13"/>
  <c r="H13" s="1"/>
  <c r="F15"/>
  <c r="H15" s="1"/>
  <c r="F17"/>
  <c r="H17" s="1"/>
  <c r="A55"/>
  <c r="F18"/>
  <c r="H18" s="1"/>
  <c r="F10"/>
  <c r="H10" s="1"/>
  <c r="F12"/>
  <c r="H12" s="1"/>
  <c r="F14"/>
  <c r="H14" s="1"/>
  <c r="F16"/>
  <c r="H16" s="1"/>
  <c r="F9"/>
  <c r="H9" s="1"/>
  <c r="H20" s="1"/>
  <c r="L10" s="1"/>
  <c r="L12" s="1"/>
  <c r="D15" i="9"/>
  <c r="E15" s="1"/>
  <c r="D17"/>
  <c r="E17" s="1"/>
  <c r="D19"/>
  <c r="E19" s="1"/>
  <c r="D18"/>
  <c r="E18" s="1"/>
  <c r="D14"/>
  <c r="E14" s="1"/>
  <c r="D16"/>
  <c r="E16" s="1"/>
  <c r="D13"/>
  <c r="E13" s="1"/>
  <c r="E20" s="1"/>
  <c r="J13" s="1"/>
  <c r="J14" s="1"/>
  <c r="A38"/>
</calcChain>
</file>

<file path=xl/sharedStrings.xml><?xml version="1.0" encoding="utf-8"?>
<sst xmlns="http://schemas.openxmlformats.org/spreadsheetml/2006/main" count="97" uniqueCount="80">
  <si>
    <t>XT*X</t>
  </si>
  <si>
    <t>X</t>
  </si>
  <si>
    <t>Stopa wzrostu dochodów</t>
  </si>
  <si>
    <t>Stopa wzrostu cen</t>
  </si>
  <si>
    <t>Stopa wzrostu wydatków</t>
  </si>
  <si>
    <t>Lata</t>
  </si>
  <si>
    <t>W poniższej tabeli przedstawiona jest liczba zachorowań na 10tys mieszkańców na pewna chorobę tropikalną</t>
  </si>
  <si>
    <t>lata</t>
  </si>
  <si>
    <t>liczba zachorowań</t>
  </si>
  <si>
    <t>R</t>
  </si>
  <si>
    <t>prognoza</t>
  </si>
  <si>
    <t>(yi-ysr)^2</t>
  </si>
  <si>
    <t>y -zachorowania</t>
  </si>
  <si>
    <t>XT</t>
  </si>
  <si>
    <t>ysr</t>
  </si>
  <si>
    <t>y</t>
  </si>
  <si>
    <t>(XT*X)^-1</t>
  </si>
  <si>
    <t>((XT*X)^-1)*XT</t>
  </si>
  <si>
    <t>a=((XT*X)^-1)*XT*y</t>
  </si>
  <si>
    <t>model</t>
  </si>
  <si>
    <t>suma</t>
  </si>
  <si>
    <t>y=15,42-1,95*t+0,619*t^2</t>
  </si>
  <si>
    <t>Y</t>
  </si>
  <si>
    <t>a</t>
  </si>
  <si>
    <t>Y=0,2+(-1,5)X1+1,8*X2</t>
  </si>
  <si>
    <t>(yi-yi^)^2</t>
  </si>
  <si>
    <t>R^2</t>
  </si>
  <si>
    <t>(yi-y^)^2</t>
  </si>
  <si>
    <t>yi^=prognoza</t>
  </si>
  <si>
    <t>b silna zależnośc silniejsza niż wykładnicza</t>
  </si>
  <si>
    <t>Dopasować model wielomianowy stopnia 2.</t>
  </si>
  <si>
    <t>Czy model wielomianowy stopnia 2 jest lepiej dopasowany od innych (liniowy, wykładniczy, potegowy)?</t>
  </si>
  <si>
    <t>x2</t>
  </si>
  <si>
    <t>x3</t>
  </si>
  <si>
    <t>x4</t>
  </si>
  <si>
    <t>styczeń 1997 = 100</t>
  </si>
  <si>
    <t>w zł</t>
  </si>
  <si>
    <t>Ceny produkcji budowlano-montażowej</t>
  </si>
  <si>
    <t>przeciętne miesięczne wynagrodzenie brutto w gospodarce narodowej ogółem</t>
  </si>
  <si>
    <t>Ceny towarów i usług konsumpcyjnych</t>
  </si>
  <si>
    <t>100 dolarów USA</t>
  </si>
  <si>
    <t>I kw 1997</t>
  </si>
  <si>
    <t>II kw 1997</t>
  </si>
  <si>
    <t>III kw 1997</t>
  </si>
  <si>
    <t>IV kw 1997</t>
  </si>
  <si>
    <t>I kw 1998</t>
  </si>
  <si>
    <t>II kw 1998</t>
  </si>
  <si>
    <t>III kw 1998</t>
  </si>
  <si>
    <t>IV kw 1998</t>
  </si>
  <si>
    <t>I kw 1999</t>
  </si>
  <si>
    <t>II kw 1999</t>
  </si>
  <si>
    <t>III kw 1999</t>
  </si>
  <si>
    <t>IV kw 1999</t>
  </si>
  <si>
    <t>I kw 2000</t>
  </si>
  <si>
    <t>II kw 2000</t>
  </si>
  <si>
    <t>III kw 2000</t>
  </si>
  <si>
    <t>IV kw 2000</t>
  </si>
  <si>
    <t>I kw 2001</t>
  </si>
  <si>
    <t>II kw 2001</t>
  </si>
  <si>
    <t>III kw 2001</t>
  </si>
  <si>
    <t>IV kw 2001</t>
  </si>
  <si>
    <t>I kw 2002</t>
  </si>
  <si>
    <t>II kw 2002</t>
  </si>
  <si>
    <t>III kw 2002</t>
  </si>
  <si>
    <t>IV kw 2002</t>
  </si>
  <si>
    <t>I kw 2003</t>
  </si>
  <si>
    <t>II kw 2003</t>
  </si>
  <si>
    <t>r^2</t>
  </si>
  <si>
    <t>dane</t>
  </si>
  <si>
    <t>x</t>
  </si>
  <si>
    <t>(zmodyfikuj)</t>
  </si>
  <si>
    <t>współcz. proporc.</t>
  </si>
  <si>
    <t xml:space="preserve">amplituda zakłóceń </t>
  </si>
  <si>
    <t>Regresja liniowa i wielomianowa</t>
  </si>
  <si>
    <t>a)liniowy</t>
  </si>
  <si>
    <t>b)wielomianowy 2 stopnia</t>
  </si>
  <si>
    <t>c)wielomianowy 3 stopnia</t>
  </si>
  <si>
    <t xml:space="preserve">1.Dopasować model </t>
  </si>
  <si>
    <t>2. wyznaczyć wspólczynniki determinacji i wybrac model najlepiej dopasowany.</t>
  </si>
  <si>
    <t>x^2</t>
  </si>
</sst>
</file>

<file path=xl/styles.xml><?xml version="1.0" encoding="utf-8"?>
<styleSheet xmlns="http://schemas.openxmlformats.org/spreadsheetml/2006/main">
  <numFmts count="1">
    <numFmt numFmtId="164" formatCode="0.0"/>
  </numFmts>
  <fonts count="11">
    <font>
      <sz val="11"/>
      <color theme="1"/>
      <name val="Czcionka tekstu podstawowego"/>
      <family val="2"/>
      <charset val="238"/>
    </font>
    <font>
      <sz val="10"/>
      <name val="Arial CE"/>
      <charset val="238"/>
    </font>
    <font>
      <sz val="10"/>
      <name val="Arial"/>
      <family val="2"/>
      <charset val="238"/>
    </font>
    <font>
      <b/>
      <sz val="10"/>
      <name val="Arial CE"/>
      <family val="2"/>
      <charset val="238"/>
    </font>
    <font>
      <sz val="8"/>
      <name val="Arial CE"/>
      <family val="2"/>
      <charset val="238"/>
    </font>
    <font>
      <u/>
      <sz val="10"/>
      <color indexed="12"/>
      <name val="Arial CE"/>
      <charset val="238"/>
    </font>
    <font>
      <sz val="10"/>
      <name val="Arial CE"/>
      <family val="2"/>
      <charset val="238"/>
    </font>
    <font>
      <b/>
      <sz val="14"/>
      <color indexed="9"/>
      <name val="Arial CE"/>
      <family val="2"/>
      <charset val="238"/>
    </font>
    <font>
      <i/>
      <sz val="10"/>
      <name val="Arial CE"/>
      <family val="2"/>
      <charset val="238"/>
    </font>
    <font>
      <b/>
      <sz val="14"/>
      <name val="Arial CE"/>
      <family val="2"/>
      <charset val="238"/>
    </font>
    <font>
      <b/>
      <sz val="10"/>
      <name val="Arial"/>
      <family val="2"/>
      <charset val="238"/>
    </font>
  </fonts>
  <fills count="10">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indexed="23"/>
        <bgColor indexed="64"/>
      </patternFill>
    </fill>
    <fill>
      <patternFill patternType="solid">
        <fgColor rgb="FFFFC00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2" fillId="0" borderId="0"/>
    <xf numFmtId="0" fontId="5" fillId="0" borderId="0" applyNumberFormat="0" applyFill="0" applyBorder="0" applyAlignment="0" applyProtection="0">
      <alignment vertical="top"/>
      <protection locked="0"/>
    </xf>
  </cellStyleXfs>
  <cellXfs count="59">
    <xf numFmtId="0" fontId="0" fillId="0" borderId="0" xfId="0"/>
    <xf numFmtId="0" fontId="2" fillId="0" borderId="0" xfId="2"/>
    <xf numFmtId="0" fontId="2" fillId="2" borderId="0" xfId="2" applyFill="1"/>
    <xf numFmtId="0" fontId="2" fillId="0" borderId="1" xfId="2" applyBorder="1"/>
    <xf numFmtId="0" fontId="2" fillId="0" borderId="0" xfId="2" applyFill="1" applyBorder="1"/>
    <xf numFmtId="0" fontId="2" fillId="2" borderId="1" xfId="2" applyFill="1" applyBorder="1"/>
    <xf numFmtId="0" fontId="2" fillId="3" borderId="0" xfId="2" applyFill="1"/>
    <xf numFmtId="0" fontId="1" fillId="0" borderId="0" xfId="1" applyBorder="1"/>
    <xf numFmtId="0" fontId="3" fillId="4" borderId="1" xfId="1" applyFont="1" applyFill="1" applyBorder="1" applyAlignment="1">
      <alignment horizontal="center"/>
    </xf>
    <xf numFmtId="0" fontId="3" fillId="5" borderId="1" xfId="1" applyFont="1" applyFill="1" applyBorder="1" applyAlignment="1">
      <alignment horizontal="center"/>
    </xf>
    <xf numFmtId="0" fontId="1" fillId="0" borderId="0" xfId="1"/>
    <xf numFmtId="0" fontId="4" fillId="0" borderId="1" xfId="1" applyFont="1" applyFill="1" applyBorder="1" applyAlignment="1">
      <alignment horizontal="center" wrapText="1"/>
    </xf>
    <xf numFmtId="0" fontId="4" fillId="0" borderId="1" xfId="1" applyFont="1" applyFill="1" applyBorder="1" applyAlignment="1">
      <alignment horizontal="center"/>
    </xf>
    <xf numFmtId="0" fontId="6" fillId="0" borderId="0" xfId="1" applyFont="1" applyBorder="1" applyAlignment="1">
      <alignment horizontal="right"/>
    </xf>
    <xf numFmtId="2" fontId="6" fillId="0" borderId="2" xfId="1" applyNumberFormat="1" applyFont="1" applyFill="1" applyBorder="1" applyAlignment="1">
      <alignment horizontal="center" vertical="top" wrapText="1"/>
    </xf>
    <xf numFmtId="2" fontId="6" fillId="0" borderId="2" xfId="1" applyNumberFormat="1" applyFont="1" applyFill="1" applyBorder="1" applyAlignment="1">
      <alignment horizontal="center" wrapText="1"/>
    </xf>
    <xf numFmtId="2" fontId="6" fillId="0" borderId="2" xfId="1" applyNumberFormat="1" applyFont="1" applyFill="1" applyBorder="1" applyAlignment="1">
      <alignment horizontal="center"/>
    </xf>
    <xf numFmtId="2" fontId="6" fillId="0" borderId="3" xfId="1" applyNumberFormat="1" applyFont="1" applyFill="1" applyBorder="1" applyAlignment="1">
      <alignment horizontal="center" vertical="top" wrapText="1"/>
    </xf>
    <xf numFmtId="2" fontId="6" fillId="0" borderId="3" xfId="1" applyNumberFormat="1" applyFont="1" applyFill="1" applyBorder="1" applyAlignment="1">
      <alignment horizontal="center" wrapText="1"/>
    </xf>
    <xf numFmtId="2" fontId="6" fillId="0" borderId="3" xfId="1" applyNumberFormat="1" applyFont="1" applyFill="1" applyBorder="1" applyAlignment="1">
      <alignment horizontal="center"/>
    </xf>
    <xf numFmtId="2" fontId="6" fillId="0" borderId="4" xfId="1" applyNumberFormat="1" applyFont="1" applyFill="1" applyBorder="1" applyAlignment="1">
      <alignment horizontal="center" vertical="top" wrapText="1"/>
    </xf>
    <xf numFmtId="2" fontId="6" fillId="0" borderId="4" xfId="1" applyNumberFormat="1" applyFont="1" applyFill="1" applyBorder="1" applyAlignment="1">
      <alignment horizontal="center" wrapText="1"/>
    </xf>
    <xf numFmtId="2" fontId="1" fillId="0" borderId="0" xfId="1" applyNumberFormat="1"/>
    <xf numFmtId="164" fontId="1" fillId="0" borderId="0" xfId="1" applyNumberFormat="1"/>
    <xf numFmtId="2" fontId="1" fillId="6" borderId="0" xfId="1" applyNumberFormat="1" applyFill="1" applyAlignment="1">
      <alignment horizontal="center"/>
    </xf>
    <xf numFmtId="164" fontId="1" fillId="6" borderId="0" xfId="1" applyNumberFormat="1" applyFill="1" applyAlignment="1">
      <alignment horizontal="center"/>
    </xf>
    <xf numFmtId="0" fontId="3" fillId="6" borderId="0" xfId="1" applyFont="1" applyFill="1" applyAlignment="1">
      <alignment horizontal="center"/>
    </xf>
    <xf numFmtId="0" fontId="1" fillId="6" borderId="0" xfId="1" applyFill="1" applyAlignment="1">
      <alignment horizontal="center"/>
    </xf>
    <xf numFmtId="0" fontId="7" fillId="7" borderId="0" xfId="1" applyFont="1" applyFill="1" applyAlignment="1">
      <alignment horizontal="center"/>
    </xf>
    <xf numFmtId="0" fontId="8" fillId="0" borderId="0" xfId="1" applyFont="1" applyAlignment="1">
      <alignment horizontal="center"/>
    </xf>
    <xf numFmtId="0" fontId="9" fillId="0" borderId="0" xfId="1" applyFont="1"/>
    <xf numFmtId="0" fontId="2" fillId="3" borderId="1" xfId="2" applyFill="1" applyBorder="1"/>
    <xf numFmtId="0" fontId="2" fillId="0" borderId="5" xfId="2" applyBorder="1"/>
    <xf numFmtId="0" fontId="2" fillId="0" borderId="6" xfId="2" applyBorder="1"/>
    <xf numFmtId="0" fontId="2" fillId="0" borderId="7" xfId="2" applyBorder="1"/>
    <xf numFmtId="0" fontId="2" fillId="0" borderId="8" xfId="2" applyBorder="1"/>
    <xf numFmtId="0" fontId="2" fillId="0" borderId="0" xfId="2" applyBorder="1"/>
    <xf numFmtId="0" fontId="2" fillId="0" borderId="9" xfId="2" applyBorder="1"/>
    <xf numFmtId="0" fontId="2" fillId="0" borderId="10" xfId="2" applyBorder="1"/>
    <xf numFmtId="0" fontId="2" fillId="0" borderId="11" xfId="2" applyBorder="1"/>
    <xf numFmtId="0" fontId="2" fillId="0" borderId="12" xfId="2" applyBorder="1"/>
    <xf numFmtId="0" fontId="2" fillId="0" borderId="13" xfId="2" applyBorder="1"/>
    <xf numFmtId="0" fontId="2" fillId="0" borderId="14" xfId="2" applyBorder="1"/>
    <xf numFmtId="0" fontId="2" fillId="0" borderId="15" xfId="2" applyBorder="1"/>
    <xf numFmtId="0" fontId="2" fillId="0" borderId="1" xfId="2" applyBorder="1" applyAlignment="1">
      <alignment horizontal="center" vertical="center" wrapText="1"/>
    </xf>
    <xf numFmtId="0" fontId="2" fillId="0" borderId="1" xfId="2" applyBorder="1" applyAlignment="1">
      <alignment vertical="center"/>
    </xf>
    <xf numFmtId="0" fontId="4" fillId="0" borderId="1" xfId="1" applyFont="1" applyFill="1" applyBorder="1" applyAlignment="1">
      <alignment horizontal="center" vertical="center" wrapText="1"/>
    </xf>
    <xf numFmtId="0" fontId="4" fillId="0" borderId="1" xfId="3" applyFont="1" applyFill="1" applyBorder="1" applyAlignment="1" applyProtection="1">
      <alignment horizontal="center" vertical="center" wrapText="1"/>
    </xf>
    <xf numFmtId="0" fontId="1" fillId="8" borderId="5" xfId="1" applyFill="1" applyBorder="1"/>
    <xf numFmtId="0" fontId="1" fillId="8" borderId="6" xfId="1" applyFill="1" applyBorder="1"/>
    <xf numFmtId="0" fontId="1" fillId="8" borderId="7" xfId="1" applyFill="1" applyBorder="1"/>
    <xf numFmtId="0" fontId="1" fillId="8" borderId="8" xfId="1" applyFill="1" applyBorder="1"/>
    <xf numFmtId="0" fontId="1" fillId="8" borderId="0" xfId="1" applyFill="1" applyBorder="1"/>
    <xf numFmtId="0" fontId="1" fillId="8" borderId="9" xfId="1" applyFill="1" applyBorder="1"/>
    <xf numFmtId="0" fontId="1" fillId="8" borderId="10" xfId="1" applyFill="1" applyBorder="1"/>
    <xf numFmtId="0" fontId="1" fillId="8" borderId="11" xfId="1" applyFill="1" applyBorder="1"/>
    <xf numFmtId="0" fontId="1" fillId="8" borderId="12" xfId="1" applyFill="1" applyBorder="1"/>
    <xf numFmtId="0" fontId="2" fillId="0" borderId="1" xfId="2" applyBorder="1" applyAlignment="1">
      <alignment horizontal="center"/>
    </xf>
    <xf numFmtId="0" fontId="10" fillId="9" borderId="1" xfId="2" applyFont="1" applyFill="1" applyBorder="1"/>
  </cellXfs>
  <cellStyles count="4">
    <cellStyle name="Hiperłącze" xfId="3" builtinId="8"/>
    <cellStyle name="Normalny" xfId="0" builtinId="0"/>
    <cellStyle name="Normalny 2" xfId="1"/>
    <cellStyle name="Normalny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2.emf"/><Relationship Id="rId5" Type="http://schemas.openxmlformats.org/officeDocument/2006/relationships/image" Target="../media/image1.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50800</xdr:rowOff>
    </xdr:from>
    <xdr:to>
      <xdr:col>5</xdr:col>
      <xdr:colOff>682625</xdr:colOff>
      <xdr:row>5</xdr:row>
      <xdr:rowOff>50800</xdr:rowOff>
    </xdr:to>
    <xdr:sp macro="" textlink="">
      <xdr:nvSpPr>
        <xdr:cNvPr id="2" name="Text Box 1"/>
        <xdr:cNvSpPr txBox="1">
          <a:spLocks noChangeArrowheads="1"/>
        </xdr:cNvSpPr>
      </xdr:nvSpPr>
      <xdr:spPr bwMode="auto">
        <a:xfrm>
          <a:off x="123825" y="50800"/>
          <a:ext cx="3932238" cy="7937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pl-PL" sz="1000" b="0" i="0" strike="noStrike">
              <a:solidFill>
                <a:srgbClr val="000000"/>
              </a:solidFill>
              <a:latin typeface="Arial CE"/>
            </a:rPr>
            <a:t>Postanowiono sprawdzić przypuszczenie, że wzrost wydatków ludności pewnego regionu na określoną grupę artykułów wyposażenia mieszkań zależy od wzrostu dochodów realnych ludności oraz od wzrostu cen na artykuły tej grupy. Dysponowano następującymi danymi liczbowymi:</a:t>
          </a:r>
        </a:p>
      </xdr:txBody>
    </xdr:sp>
    <xdr:clientData/>
  </xdr:twoCellAnchor>
  <xdr:twoCellAnchor>
    <xdr:from>
      <xdr:col>0</xdr:col>
      <xdr:colOff>14654</xdr:colOff>
      <xdr:row>20</xdr:row>
      <xdr:rowOff>76199</xdr:rowOff>
    </xdr:from>
    <xdr:to>
      <xdr:col>7</xdr:col>
      <xdr:colOff>124557</xdr:colOff>
      <xdr:row>27</xdr:row>
      <xdr:rowOff>43960</xdr:rowOff>
    </xdr:to>
    <xdr:sp macro="" textlink="">
      <xdr:nvSpPr>
        <xdr:cNvPr id="3" name="Text Box 2"/>
        <xdr:cNvSpPr txBox="1">
          <a:spLocks noChangeArrowheads="1"/>
        </xdr:cNvSpPr>
      </xdr:nvSpPr>
      <xdr:spPr bwMode="auto">
        <a:xfrm>
          <a:off x="14654" y="4113334"/>
          <a:ext cx="4176345" cy="1096107"/>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pl-PL" sz="1000" b="0" i="0" strike="noStrike">
              <a:solidFill>
                <a:srgbClr val="000000"/>
              </a:solidFill>
              <a:latin typeface="Arial CE"/>
            </a:rPr>
            <a:t>1.Klasyczną metodą najmniejszych kwadratów oszacować parametry równania, w którym stopa wzrostu wydatków zależy w sposób liniowy od stopy wzrostu cen oraz od stopy wzrostu dochodów realnych ludności. </a:t>
          </a:r>
        </a:p>
        <a:p>
          <a:pPr algn="l" rtl="0">
            <a:defRPr sz="1000"/>
          </a:pPr>
          <a:r>
            <a:rPr lang="pl-PL" sz="1000" b="0" i="0" strike="noStrike">
              <a:solidFill>
                <a:srgbClr val="000000"/>
              </a:solidFill>
              <a:latin typeface="Arial CE"/>
            </a:rPr>
            <a:t>2.Oszacować stopień dopasowania modelu wyliczając współczynnik determinacji.</a:t>
          </a:r>
        </a:p>
        <a:p>
          <a:pPr algn="l" rtl="0">
            <a:defRPr sz="1000"/>
          </a:pPr>
          <a:r>
            <a:rPr lang="pl-PL" sz="1000" b="0" i="0" strike="noStrike">
              <a:solidFill>
                <a:srgbClr val="000000"/>
              </a:solidFill>
              <a:latin typeface="Arial CE"/>
            </a:rPr>
            <a:t>3.</a:t>
          </a:r>
          <a:r>
            <a:rPr lang="pl-PL" sz="1000" b="0" i="0" strike="noStrike" baseline="0">
              <a:solidFill>
                <a:srgbClr val="000000"/>
              </a:solidFill>
              <a:latin typeface="Arial CE"/>
            </a:rPr>
            <a:t> </a:t>
          </a:r>
          <a:r>
            <a:rPr lang="pl-PL" sz="1000" b="0" i="0" strike="noStrike">
              <a:solidFill>
                <a:srgbClr val="000000"/>
              </a:solidFill>
              <a:latin typeface="Arial CE"/>
            </a:rPr>
            <a:t>Dokonać</a:t>
          </a:r>
          <a:r>
            <a:rPr lang="pl-PL" sz="1000" b="0" i="0" strike="noStrike" baseline="0">
              <a:solidFill>
                <a:srgbClr val="000000"/>
              </a:solidFill>
              <a:latin typeface="Arial CE"/>
            </a:rPr>
            <a:t> prognozy wydatków, przy stopie wzrostu cen na poziomie 4 a wzrostu dochodów na poziomie 1.</a:t>
          </a:r>
          <a:endParaRPr lang="pl-PL" sz="1000" b="0" i="0" strike="noStrike">
            <a:solidFill>
              <a:srgbClr val="000000"/>
            </a:solidFill>
            <a:latin typeface="Arial CE"/>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285749</xdr:colOff>
      <xdr:row>1</xdr:row>
      <xdr:rowOff>123825</xdr:rowOff>
    </xdr:from>
    <xdr:to>
      <xdr:col>12</xdr:col>
      <xdr:colOff>657224</xdr:colOff>
      <xdr:row>5</xdr:row>
      <xdr:rowOff>9524</xdr:rowOff>
    </xdr:to>
    <xdr:sp macro="" textlink="">
      <xdr:nvSpPr>
        <xdr:cNvPr id="2" name="Text Box 1"/>
        <xdr:cNvSpPr txBox="1">
          <a:spLocks noChangeArrowheads="1"/>
        </xdr:cNvSpPr>
      </xdr:nvSpPr>
      <xdr:spPr bwMode="auto">
        <a:xfrm>
          <a:off x="3981449" y="285750"/>
          <a:ext cx="5172075" cy="1352549"/>
        </a:xfrm>
        <a:prstGeom prst="rect">
          <a:avLst/>
        </a:prstGeom>
        <a:solidFill>
          <a:srgbClr val="FFC000"/>
        </a:solidFill>
        <a:ln w="9525">
          <a:solidFill>
            <a:srgbClr val="000000"/>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CE"/>
              <a:cs typeface="Arial CE"/>
            </a:rPr>
            <a:t>1. Oszacuj parametry modelu liniowego opisującego zależność ceny produkcji od pozostałych parametrów.</a:t>
          </a:r>
        </a:p>
        <a:p>
          <a:pPr algn="l" rtl="0">
            <a:defRPr sz="1000"/>
          </a:pPr>
          <a:r>
            <a:rPr lang="pl-PL" sz="1000" b="0" i="0" u="none" strike="noStrike" baseline="0">
              <a:solidFill>
                <a:srgbClr val="000000"/>
              </a:solidFill>
              <a:latin typeface="Arial CE"/>
              <a:cs typeface="Arial CE"/>
            </a:rPr>
            <a:t>2. Jaki będzie poziom cen produkcji budowlano-montażowej, jeżeli przeciętne wynagrodzenie brutto wyniesie 2450 zł., wskaźnik cen towarów i usług konsumpcyjnych będzie kształtował się na poziomie 172,0 pkt., zaś 100 dolarów będzie kosztować 317,5 pln?</a:t>
          </a:r>
        </a:p>
        <a:p>
          <a:pPr algn="l" rtl="0">
            <a:defRPr sz="1000"/>
          </a:pPr>
          <a:r>
            <a:rPr lang="pl-PL" sz="1000" b="0" i="0" u="none" strike="noStrike" baseline="0">
              <a:solidFill>
                <a:srgbClr val="000000"/>
              </a:solidFill>
              <a:latin typeface="Arial CE"/>
              <a:cs typeface="Arial CE"/>
            </a:rPr>
            <a:t>3. Oceń jakość otrzymanego modelu. W tym celu wyznacz współczynnik determinacji</a:t>
          </a: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3.bin"/><Relationship Id="rId5" Type="http://schemas.openxmlformats.org/officeDocument/2006/relationships/oleObject" Target="../embeddings/oleObject2.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9.bin"/><Relationship Id="rId3" Type="http://schemas.openxmlformats.org/officeDocument/2006/relationships/oleObject" Target="../embeddings/oleObject4.bin"/><Relationship Id="rId7" Type="http://schemas.openxmlformats.org/officeDocument/2006/relationships/oleObject" Target="../embeddings/oleObject8.bin"/><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oleObject" Target="../embeddings/oleObject7.bin"/><Relationship Id="rId5" Type="http://schemas.openxmlformats.org/officeDocument/2006/relationships/oleObject" Target="../embeddings/oleObject6.bin"/><Relationship Id="rId4" Type="http://schemas.openxmlformats.org/officeDocument/2006/relationships/oleObject" Target="../embeddings/oleObject5.bin"/><Relationship Id="rId9" Type="http://schemas.openxmlformats.org/officeDocument/2006/relationships/oleObject" Target="../embeddings/oleObject10.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8:T55"/>
  <sheetViews>
    <sheetView topLeftCell="A32" zoomScale="120" zoomScaleNormal="120" workbookViewId="0">
      <selection activeCell="K9" sqref="K9:L12"/>
    </sheetView>
  </sheetViews>
  <sheetFormatPr defaultRowHeight="12.75"/>
  <cols>
    <col min="1" max="3" width="9" style="1"/>
    <col min="4" max="4" width="11.75" style="1" customWidth="1"/>
    <col min="5" max="5" width="9.125" style="1" customWidth="1"/>
    <col min="6" max="6" width="9.75" style="1" customWidth="1"/>
    <col min="7" max="7" width="5" style="1" customWidth="1"/>
    <col min="8" max="8" width="7.375" style="1" customWidth="1"/>
    <col min="9" max="9" width="12" style="1" customWidth="1"/>
    <col min="10" max="10" width="5.625" style="1" customWidth="1"/>
    <col min="11" max="11" width="5.75" style="1" customWidth="1"/>
    <col min="12" max="12" width="6.125" style="1" customWidth="1"/>
    <col min="13" max="13" width="3.625" style="1" customWidth="1"/>
    <col min="14" max="14" width="3" style="1" customWidth="1"/>
    <col min="15" max="15" width="3.5" style="1" customWidth="1"/>
    <col min="16" max="16" width="3.625" style="1" customWidth="1"/>
    <col min="17" max="17" width="2.375" style="1" bestFit="1" customWidth="1"/>
    <col min="18" max="18" width="2" style="1" bestFit="1" customWidth="1"/>
    <col min="19" max="20" width="2.375" style="1" bestFit="1" customWidth="1"/>
    <col min="21" max="21" width="1.75" style="1" bestFit="1" customWidth="1"/>
    <col min="22" max="16384" width="9" style="1"/>
  </cols>
  <sheetData>
    <row r="8" spans="2:12" ht="39" thickBot="1">
      <c r="B8" s="44" t="s">
        <v>5</v>
      </c>
      <c r="C8" s="44" t="s">
        <v>4</v>
      </c>
      <c r="D8" s="44" t="s">
        <v>3</v>
      </c>
      <c r="E8" s="44" t="s">
        <v>2</v>
      </c>
      <c r="F8" s="45" t="s">
        <v>28</v>
      </c>
      <c r="G8" s="45"/>
      <c r="H8" s="45" t="s">
        <v>25</v>
      </c>
      <c r="I8" s="45" t="s">
        <v>11</v>
      </c>
    </row>
    <row r="9" spans="2:12">
      <c r="B9" s="3">
        <v>1</v>
      </c>
      <c r="C9" s="3">
        <v>-6.4</v>
      </c>
      <c r="D9" s="3">
        <v>2</v>
      </c>
      <c r="E9" s="3">
        <v>-2</v>
      </c>
      <c r="F9" s="3">
        <f>MMULT(E31:G31,$J$49:$J$51)</f>
        <v>-6.4000000000000021</v>
      </c>
      <c r="G9" s="3"/>
      <c r="H9" s="3">
        <f>(C9-F9)^2</f>
        <v>3.1554436208840472E-30</v>
      </c>
      <c r="I9" s="3">
        <f>(C9-$C$20)^2</f>
        <v>29.160000000000004</v>
      </c>
      <c r="K9" s="32" t="s">
        <v>67</v>
      </c>
      <c r="L9" s="34"/>
    </row>
    <row r="10" spans="2:12">
      <c r="B10" s="3">
        <v>2</v>
      </c>
      <c r="C10" s="3">
        <v>0.4</v>
      </c>
      <c r="D10" s="3">
        <v>0</v>
      </c>
      <c r="E10" s="3">
        <v>0</v>
      </c>
      <c r="F10" s="3">
        <f t="shared" ref="F10:F19" si="0">MMULT(E32:G32,$J$49:$J$51)</f>
        <v>0.19999999999999979</v>
      </c>
      <c r="G10" s="3"/>
      <c r="H10" s="3">
        <f t="shared" ref="H10:H19" si="1">(C10-F10)^2</f>
        <v>4.0000000000000091E-2</v>
      </c>
      <c r="I10" s="3">
        <f t="shared" ref="I10:I19" si="2">(C10-$C$20)^2</f>
        <v>1.9599999999999997</v>
      </c>
      <c r="K10" s="35" t="s">
        <v>26</v>
      </c>
      <c r="L10" s="37">
        <f>1-H20/I20</f>
        <v>0.98512790005948836</v>
      </c>
    </row>
    <row r="11" spans="2:12">
      <c r="B11" s="3">
        <v>3</v>
      </c>
      <c r="C11" s="3">
        <v>-3.1</v>
      </c>
      <c r="D11" s="3">
        <v>0</v>
      </c>
      <c r="E11" s="3">
        <v>-2</v>
      </c>
      <c r="F11" s="3">
        <f t="shared" si="0"/>
        <v>-3.4000000000000008</v>
      </c>
      <c r="G11" s="3"/>
      <c r="H11" s="3">
        <f t="shared" si="1"/>
        <v>9.0000000000000427E-2</v>
      </c>
      <c r="I11" s="3">
        <f t="shared" si="2"/>
        <v>4.41</v>
      </c>
      <c r="K11" s="35"/>
      <c r="L11" s="37"/>
    </row>
    <row r="12" spans="2:12" ht="13.5" thickBot="1">
      <c r="B12" s="3">
        <v>4</v>
      </c>
      <c r="C12" s="3">
        <v>-4.3</v>
      </c>
      <c r="D12" s="3">
        <v>3</v>
      </c>
      <c r="E12" s="3">
        <v>0</v>
      </c>
      <c r="F12" s="3">
        <f t="shared" si="0"/>
        <v>-4.3000000000000016</v>
      </c>
      <c r="G12" s="3"/>
      <c r="H12" s="3">
        <f t="shared" si="1"/>
        <v>3.1554436208840472E-30</v>
      </c>
      <c r="I12" s="3">
        <f t="shared" si="2"/>
        <v>10.889999999999999</v>
      </c>
      <c r="K12" s="38" t="s">
        <v>9</v>
      </c>
      <c r="L12" s="40">
        <f>SQRT(L10)</f>
        <v>0.99253609509150265</v>
      </c>
    </row>
    <row r="13" spans="2:12">
      <c r="B13" s="3">
        <v>5</v>
      </c>
      <c r="C13" s="3">
        <v>0.4</v>
      </c>
      <c r="D13" s="3">
        <v>1</v>
      </c>
      <c r="E13" s="3">
        <v>1</v>
      </c>
      <c r="F13" s="3">
        <f t="shared" si="0"/>
        <v>0.49999999999999956</v>
      </c>
      <c r="G13" s="3"/>
      <c r="H13" s="3">
        <f t="shared" si="1"/>
        <v>9.9999999999999065E-3</v>
      </c>
      <c r="I13" s="3">
        <f t="shared" si="2"/>
        <v>1.9599999999999997</v>
      </c>
    </row>
    <row r="14" spans="2:12">
      <c r="B14" s="3">
        <v>6</v>
      </c>
      <c r="C14" s="3">
        <v>-1.4</v>
      </c>
      <c r="D14" s="3">
        <v>2</v>
      </c>
      <c r="E14" s="3">
        <v>1</v>
      </c>
      <c r="F14" s="3">
        <f t="shared" si="0"/>
        <v>-1.0000000000000009</v>
      </c>
      <c r="G14" s="3"/>
      <c r="H14" s="3">
        <f t="shared" si="1"/>
        <v>0.15999999999999923</v>
      </c>
      <c r="I14" s="3">
        <f t="shared" si="2"/>
        <v>0.16000000000000003</v>
      </c>
    </row>
    <row r="15" spans="2:12">
      <c r="B15" s="3">
        <v>7</v>
      </c>
      <c r="C15" s="3">
        <v>0.3</v>
      </c>
      <c r="D15" s="3">
        <v>2</v>
      </c>
      <c r="E15" s="3">
        <v>2</v>
      </c>
      <c r="F15" s="3">
        <f t="shared" si="0"/>
        <v>0.79999999999999938</v>
      </c>
      <c r="G15" s="3"/>
      <c r="H15" s="3">
        <f t="shared" si="1"/>
        <v>0.24999999999999939</v>
      </c>
      <c r="I15" s="3">
        <f t="shared" si="2"/>
        <v>1.6899999999999995</v>
      </c>
    </row>
    <row r="16" spans="2:12">
      <c r="B16" s="3">
        <v>8</v>
      </c>
      <c r="C16" s="3">
        <v>-0.9</v>
      </c>
      <c r="D16" s="3">
        <v>3</v>
      </c>
      <c r="E16" s="3">
        <v>2</v>
      </c>
      <c r="F16" s="3">
        <f t="shared" si="0"/>
        <v>-0.70000000000000107</v>
      </c>
      <c r="G16" s="3"/>
      <c r="H16" s="3">
        <f t="shared" si="1"/>
        <v>3.9999999999999584E-2</v>
      </c>
      <c r="I16" s="3">
        <f t="shared" si="2"/>
        <v>9.9999999999999742E-3</v>
      </c>
    </row>
    <row r="17" spans="2:20">
      <c r="B17" s="3">
        <v>9</v>
      </c>
      <c r="C17" s="3">
        <v>1</v>
      </c>
      <c r="D17" s="3">
        <v>3</v>
      </c>
      <c r="E17" s="3">
        <v>3</v>
      </c>
      <c r="F17" s="3">
        <f t="shared" si="0"/>
        <v>1.0999999999999988</v>
      </c>
      <c r="G17" s="3"/>
      <c r="H17" s="3">
        <f t="shared" si="1"/>
        <v>9.9999999999997521E-3</v>
      </c>
      <c r="I17" s="3">
        <f t="shared" si="2"/>
        <v>4</v>
      </c>
    </row>
    <row r="18" spans="2:20">
      <c r="B18" s="3">
        <v>10</v>
      </c>
      <c r="C18" s="3">
        <v>1</v>
      </c>
      <c r="D18" s="3">
        <v>2</v>
      </c>
      <c r="E18" s="3">
        <v>2</v>
      </c>
      <c r="F18" s="3">
        <f>MMULT(E40:G40,$J$49:$J$51)</f>
        <v>0.79999999999999938</v>
      </c>
      <c r="G18" s="3"/>
      <c r="H18" s="3">
        <f t="shared" si="1"/>
        <v>4.0000000000000251E-2</v>
      </c>
      <c r="I18" s="3">
        <f t="shared" si="2"/>
        <v>4</v>
      </c>
    </row>
    <row r="19" spans="2:20">
      <c r="B19" s="3">
        <v>11</v>
      </c>
      <c r="C19" s="3">
        <v>2</v>
      </c>
      <c r="D19" s="3">
        <v>4</v>
      </c>
      <c r="E19" s="3">
        <v>4</v>
      </c>
      <c r="F19" s="3">
        <f t="shared" si="0"/>
        <v>1.3999999999999995</v>
      </c>
      <c r="G19" s="3"/>
      <c r="H19" s="3">
        <f t="shared" si="1"/>
        <v>0.36000000000000065</v>
      </c>
      <c r="I19" s="3">
        <f t="shared" si="2"/>
        <v>9</v>
      </c>
    </row>
    <row r="20" spans="2:20">
      <c r="B20" s="1" t="s">
        <v>14</v>
      </c>
      <c r="C20" s="6">
        <f>AVERAGE(C9:C19)</f>
        <v>-0.99999999999999989</v>
      </c>
      <c r="G20" s="1" t="s">
        <v>20</v>
      </c>
      <c r="H20" s="6">
        <f>SUM(H9:H19)</f>
        <v>0.99999999999999922</v>
      </c>
      <c r="I20" s="6">
        <f>SUM(I9:I19)</f>
        <v>67.239999999999995</v>
      </c>
    </row>
    <row r="30" spans="2:20" ht="13.5" thickBot="1"/>
    <row r="31" spans="2:20">
      <c r="B31" s="41">
        <v>-6.4</v>
      </c>
      <c r="E31" s="32">
        <v>1</v>
      </c>
      <c r="F31" s="33">
        <v>2</v>
      </c>
      <c r="G31" s="34">
        <v>-2</v>
      </c>
      <c r="J31" s="1">
        <v>1</v>
      </c>
      <c r="K31" s="1">
        <v>1</v>
      </c>
      <c r="L31" s="1">
        <v>1</v>
      </c>
      <c r="M31" s="1">
        <v>1</v>
      </c>
      <c r="N31" s="1">
        <v>1</v>
      </c>
      <c r="O31" s="1">
        <v>1</v>
      </c>
      <c r="P31" s="1">
        <v>1</v>
      </c>
      <c r="Q31" s="1">
        <v>1</v>
      </c>
      <c r="R31" s="1">
        <v>1</v>
      </c>
      <c r="S31" s="1">
        <v>1</v>
      </c>
      <c r="T31" s="1">
        <v>1</v>
      </c>
    </row>
    <row r="32" spans="2:20">
      <c r="B32" s="42">
        <v>0.4</v>
      </c>
      <c r="E32" s="35">
        <v>1</v>
      </c>
      <c r="F32" s="36">
        <v>0</v>
      </c>
      <c r="G32" s="37">
        <v>0</v>
      </c>
      <c r="I32" s="1" t="s">
        <v>13</v>
      </c>
      <c r="J32" s="1">
        <v>2</v>
      </c>
      <c r="K32" s="1">
        <v>0</v>
      </c>
      <c r="L32" s="1">
        <v>0</v>
      </c>
      <c r="M32" s="1">
        <v>3</v>
      </c>
      <c r="N32" s="1">
        <v>1</v>
      </c>
      <c r="O32" s="1">
        <v>2</v>
      </c>
      <c r="P32" s="1">
        <v>2</v>
      </c>
      <c r="Q32" s="1">
        <v>3</v>
      </c>
      <c r="R32" s="1">
        <v>3</v>
      </c>
      <c r="S32" s="1">
        <v>2</v>
      </c>
      <c r="T32" s="1">
        <v>4</v>
      </c>
    </row>
    <row r="33" spans="1:20">
      <c r="A33" s="1" t="s">
        <v>22</v>
      </c>
      <c r="B33" s="42">
        <v>-3.1</v>
      </c>
      <c r="D33" s="1" t="s">
        <v>1</v>
      </c>
      <c r="E33" s="35">
        <v>1</v>
      </c>
      <c r="F33" s="36">
        <v>0</v>
      </c>
      <c r="G33" s="37">
        <v>-2</v>
      </c>
      <c r="J33" s="1">
        <v>-2</v>
      </c>
      <c r="K33" s="1">
        <v>0</v>
      </c>
      <c r="L33" s="1">
        <v>-2</v>
      </c>
      <c r="M33" s="1">
        <v>0</v>
      </c>
      <c r="N33" s="1">
        <v>1</v>
      </c>
      <c r="O33" s="1">
        <v>1</v>
      </c>
      <c r="P33" s="1">
        <v>2</v>
      </c>
      <c r="Q33" s="1">
        <v>2</v>
      </c>
      <c r="R33" s="1">
        <v>3</v>
      </c>
      <c r="S33" s="1">
        <v>2</v>
      </c>
      <c r="T33" s="1">
        <v>4</v>
      </c>
    </row>
    <row r="34" spans="1:20">
      <c r="B34" s="42">
        <v>-4.3</v>
      </c>
      <c r="E34" s="35">
        <v>1</v>
      </c>
      <c r="F34" s="36">
        <v>3</v>
      </c>
      <c r="G34" s="37">
        <v>0</v>
      </c>
    </row>
    <row r="35" spans="1:20">
      <c r="B35" s="42">
        <v>0.4</v>
      </c>
      <c r="E35" s="35">
        <v>1</v>
      </c>
      <c r="F35" s="36">
        <v>1</v>
      </c>
      <c r="G35" s="37">
        <v>1</v>
      </c>
    </row>
    <row r="36" spans="1:20">
      <c r="B36" s="42">
        <v>-1.4</v>
      </c>
      <c r="E36" s="35">
        <v>1</v>
      </c>
      <c r="F36" s="36">
        <v>2</v>
      </c>
      <c r="G36" s="37">
        <v>1</v>
      </c>
      <c r="I36" s="1" t="s">
        <v>0</v>
      </c>
      <c r="J36" s="1">
        <f t="array" ref="J36:L38">MMULT(J31:T33,E31:G41)</f>
        <v>11</v>
      </c>
      <c r="K36" s="1">
        <v>22</v>
      </c>
      <c r="L36" s="1">
        <v>11</v>
      </c>
    </row>
    <row r="37" spans="1:20">
      <c r="B37" s="42">
        <v>0.3</v>
      </c>
      <c r="E37" s="35">
        <v>1</v>
      </c>
      <c r="F37" s="36">
        <v>2</v>
      </c>
      <c r="G37" s="37">
        <v>2</v>
      </c>
      <c r="J37" s="1">
        <v>22</v>
      </c>
      <c r="K37" s="1">
        <v>60</v>
      </c>
      <c r="L37" s="1">
        <v>38</v>
      </c>
    </row>
    <row r="38" spans="1:20">
      <c r="B38" s="42">
        <v>-0.9</v>
      </c>
      <c r="E38" s="35">
        <v>1</v>
      </c>
      <c r="F38" s="36">
        <v>3</v>
      </c>
      <c r="G38" s="37">
        <v>2</v>
      </c>
      <c r="J38" s="1">
        <v>11</v>
      </c>
      <c r="K38" s="1">
        <v>38</v>
      </c>
      <c r="L38" s="1">
        <v>47</v>
      </c>
    </row>
    <row r="39" spans="1:20">
      <c r="B39" s="42">
        <v>1</v>
      </c>
      <c r="E39" s="35">
        <v>1</v>
      </c>
      <c r="F39" s="36">
        <v>3</v>
      </c>
      <c r="G39" s="37">
        <v>3</v>
      </c>
    </row>
    <row r="40" spans="1:20">
      <c r="B40" s="42">
        <v>1</v>
      </c>
      <c r="E40" s="35">
        <v>1</v>
      </c>
      <c r="F40" s="36">
        <v>2</v>
      </c>
      <c r="G40" s="37">
        <v>2</v>
      </c>
      <c r="I40" s="1" t="s">
        <v>16</v>
      </c>
      <c r="J40" s="1">
        <f t="array" ref="J40:L42">MINVERSE(J36:L38)</f>
        <v>0.39090909090909087</v>
      </c>
      <c r="K40" s="1">
        <v>-0.17499999999999999</v>
      </c>
      <c r="L40" s="1">
        <v>4.9999999999999996E-2</v>
      </c>
    </row>
    <row r="41" spans="1:20" ht="13.5" thickBot="1">
      <c r="B41" s="43">
        <v>2</v>
      </c>
      <c r="E41" s="38">
        <v>1</v>
      </c>
      <c r="F41" s="39">
        <v>4</v>
      </c>
      <c r="G41" s="40">
        <v>4</v>
      </c>
      <c r="J41" s="1">
        <v>-0.17499999999999999</v>
      </c>
      <c r="K41" s="1">
        <v>0.1125</v>
      </c>
      <c r="L41" s="1">
        <v>-0.05</v>
      </c>
    </row>
    <row r="42" spans="1:20">
      <c r="J42" s="1">
        <v>0.05</v>
      </c>
      <c r="K42" s="1">
        <v>-0.05</v>
      </c>
      <c r="L42" s="1">
        <v>0.05</v>
      </c>
    </row>
    <row r="45" spans="1:20">
      <c r="I45" s="1" t="s">
        <v>17</v>
      </c>
      <c r="J45" s="1">
        <f t="array" ref="J45:T47">MMULT(J40:L42,J31:T33)</f>
        <v>-5.9090909090909097E-2</v>
      </c>
      <c r="K45" s="1">
        <v>0.39090909090909087</v>
      </c>
      <c r="L45" s="1">
        <v>0.29090909090909089</v>
      </c>
      <c r="M45" s="1">
        <v>-0.13409090909090904</v>
      </c>
      <c r="N45" s="1">
        <v>0.26590909090909087</v>
      </c>
      <c r="O45" s="1">
        <v>9.0909090909090884E-2</v>
      </c>
      <c r="P45" s="1">
        <v>0.14090909090909087</v>
      </c>
      <c r="Q45" s="1">
        <v>-3.4090909090909047E-2</v>
      </c>
      <c r="R45" s="1">
        <v>1.5909090909090956E-2</v>
      </c>
      <c r="S45" s="1">
        <v>0.14090909090909087</v>
      </c>
      <c r="T45" s="1">
        <v>-0.1090909090909091</v>
      </c>
    </row>
    <row r="46" spans="1:20">
      <c r="J46" s="1">
        <v>0.15000000000000002</v>
      </c>
      <c r="K46" s="1">
        <v>-0.17499999999999999</v>
      </c>
      <c r="L46" s="1">
        <v>-7.4999999999999983E-2</v>
      </c>
      <c r="M46" s="1">
        <v>0.16250000000000003</v>
      </c>
      <c r="N46" s="1">
        <v>-0.11249999999999999</v>
      </c>
      <c r="O46" s="1">
        <v>1.3877787807814457E-17</v>
      </c>
      <c r="P46" s="1">
        <v>-4.9999999999999989E-2</v>
      </c>
      <c r="Q46" s="1">
        <v>6.2500000000000028E-2</v>
      </c>
      <c r="R46" s="1">
        <v>1.2500000000000011E-2</v>
      </c>
      <c r="S46" s="1">
        <v>-4.9999999999999989E-2</v>
      </c>
      <c r="T46" s="1">
        <v>7.5000000000000011E-2</v>
      </c>
    </row>
    <row r="47" spans="1:20">
      <c r="J47" s="1">
        <v>-0.15000000000000002</v>
      </c>
      <c r="K47" s="1">
        <v>0.05</v>
      </c>
      <c r="L47" s="1">
        <v>-0.05</v>
      </c>
      <c r="M47" s="1">
        <v>-0.10000000000000002</v>
      </c>
      <c r="N47" s="1">
        <v>0.05</v>
      </c>
      <c r="O47" s="1">
        <v>0</v>
      </c>
      <c r="P47" s="1">
        <v>0.05</v>
      </c>
      <c r="Q47" s="1">
        <v>-1.3877787807814457E-17</v>
      </c>
      <c r="R47" s="1">
        <v>0.05</v>
      </c>
      <c r="S47" s="1">
        <v>0.05</v>
      </c>
      <c r="T47" s="1">
        <v>4.9999999999999989E-2</v>
      </c>
    </row>
    <row r="49" spans="1:10">
      <c r="A49" s="1" t="s">
        <v>19</v>
      </c>
      <c r="J49" s="2">
        <f t="array" ref="J49:J51">MMULT(J45:T47,B31:B41)</f>
        <v>0.19999999999999979</v>
      </c>
    </row>
    <row r="50" spans="1:10">
      <c r="A50" s="1" t="s">
        <v>24</v>
      </c>
      <c r="I50" s="1" t="s">
        <v>23</v>
      </c>
      <c r="J50" s="2">
        <v>-1.5000000000000004</v>
      </c>
    </row>
    <row r="51" spans="1:10">
      <c r="J51" s="2">
        <v>1.8000000000000003</v>
      </c>
    </row>
    <row r="52" spans="1:10">
      <c r="A52" s="1" t="s">
        <v>10</v>
      </c>
    </row>
    <row r="53" spans="1:10">
      <c r="A53" s="1">
        <v>1</v>
      </c>
      <c r="B53" s="1">
        <v>4</v>
      </c>
      <c r="C53" s="1">
        <v>1</v>
      </c>
    </row>
    <row r="55" spans="1:10">
      <c r="A55" s="1">
        <f>MMULT(A53:C53,J49:J51)</f>
        <v>-4.0000000000000018</v>
      </c>
    </row>
  </sheetData>
  <pageMargins left="0.75" right="0.75" top="1" bottom="1" header="0.5" footer="0.5"/>
  <pageSetup paperSize="9" orientation="portrait" horizontalDpi="4294967293" verticalDpi="0" r:id="rId1"/>
  <headerFooter alignWithMargins="0"/>
  <drawing r:id="rId2"/>
  <legacyDrawing r:id="rId3"/>
  <oleObjects>
    <oleObject progId="Equation.3" shapeId="3077" r:id="rId4"/>
    <oleObject progId="Equation.3" shapeId="3080" r:id="rId5"/>
    <oleObject progId="Equation.3" shapeId="3081" r:id="rId6"/>
  </oleObjects>
</worksheet>
</file>

<file path=xl/worksheets/sheet2.xml><?xml version="1.0" encoding="utf-8"?>
<worksheet xmlns="http://schemas.openxmlformats.org/spreadsheetml/2006/main" xmlns:r="http://schemas.openxmlformats.org/officeDocument/2006/relationships">
  <dimension ref="A2:P41"/>
  <sheetViews>
    <sheetView zoomScale="120" zoomScaleNormal="120" workbookViewId="0">
      <selection activeCell="I13" sqref="I13:J14"/>
    </sheetView>
  </sheetViews>
  <sheetFormatPr defaultRowHeight="12.75"/>
  <cols>
    <col min="1" max="1" width="14.75" style="1" customWidth="1"/>
    <col min="2" max="2" width="9" style="1"/>
    <col min="3" max="3" width="14.625" style="1" customWidth="1"/>
    <col min="4" max="4" width="7" style="1" customWidth="1"/>
    <col min="5" max="5" width="6.875" style="1" customWidth="1"/>
    <col min="6" max="6" width="8" style="1" customWidth="1"/>
    <col min="7" max="7" width="4.5" style="1" bestFit="1" customWidth="1"/>
    <col min="8" max="8" width="7" style="1" customWidth="1"/>
    <col min="9" max="9" width="14.75" style="1" customWidth="1"/>
    <col min="10" max="10" width="6.125" style="1" customWidth="1"/>
    <col min="11" max="11" width="3.75" style="1" bestFit="1" customWidth="1"/>
    <col min="12" max="12" width="4.75" style="1" bestFit="1" customWidth="1"/>
    <col min="13" max="16" width="2.625" style="1" bestFit="1" customWidth="1"/>
    <col min="17" max="16384" width="9" style="1"/>
  </cols>
  <sheetData>
    <row r="2" spans="1:10">
      <c r="A2" s="1" t="s">
        <v>6</v>
      </c>
    </row>
    <row r="4" spans="1:10">
      <c r="A4" s="3" t="s">
        <v>7</v>
      </c>
      <c r="B4" s="3">
        <v>1988</v>
      </c>
      <c r="C4" s="3">
        <v>1989</v>
      </c>
      <c r="D4" s="3">
        <v>1990</v>
      </c>
      <c r="E4" s="3">
        <v>1991</v>
      </c>
      <c r="F4" s="3">
        <v>1992</v>
      </c>
      <c r="G4" s="3">
        <v>1993</v>
      </c>
      <c r="H4" s="3">
        <v>1994</v>
      </c>
    </row>
    <row r="5" spans="1:10">
      <c r="A5" s="3" t="s">
        <v>8</v>
      </c>
      <c r="B5" s="3">
        <v>13</v>
      </c>
      <c r="C5" s="3">
        <v>16</v>
      </c>
      <c r="D5" s="3">
        <v>15</v>
      </c>
      <c r="E5" s="3">
        <v>17</v>
      </c>
      <c r="F5" s="3">
        <v>20</v>
      </c>
      <c r="G5" s="3">
        <v>27</v>
      </c>
      <c r="H5" s="3">
        <v>32</v>
      </c>
    </row>
    <row r="6" spans="1:10">
      <c r="A6" s="4" t="s">
        <v>30</v>
      </c>
    </row>
    <row r="7" spans="1:10">
      <c r="A7" s="1" t="s">
        <v>31</v>
      </c>
    </row>
    <row r="12" spans="1:10">
      <c r="A12" s="57" t="s">
        <v>12</v>
      </c>
      <c r="B12" s="57" t="s">
        <v>69</v>
      </c>
      <c r="C12" s="57" t="s">
        <v>79</v>
      </c>
      <c r="D12" s="57" t="s">
        <v>10</v>
      </c>
      <c r="E12" s="57" t="s">
        <v>27</v>
      </c>
      <c r="F12" s="57" t="s">
        <v>11</v>
      </c>
    </row>
    <row r="13" spans="1:10">
      <c r="A13" s="57">
        <v>13</v>
      </c>
      <c r="B13" s="57">
        <v>1</v>
      </c>
      <c r="C13" s="57">
        <f>B13^2</f>
        <v>1</v>
      </c>
      <c r="D13" s="57">
        <f>MMULT(D21:F21,$J$39:$J$41)</f>
        <v>14.095238095237766</v>
      </c>
      <c r="E13" s="57">
        <f>(A13-D13)^2</f>
        <v>1.1995464852600504</v>
      </c>
      <c r="F13" s="57">
        <f>(A13-$A$20)^2</f>
        <v>49</v>
      </c>
      <c r="I13" s="58" t="s">
        <v>26</v>
      </c>
      <c r="J13" s="58">
        <f>1-E20/F20</f>
        <v>0.97325505544683633</v>
      </c>
    </row>
    <row r="14" spans="1:10">
      <c r="A14" s="57">
        <v>16</v>
      </c>
      <c r="B14" s="57">
        <v>2</v>
      </c>
      <c r="C14" s="57">
        <f t="shared" ref="C14:C19" si="0">B14^2</f>
        <v>4</v>
      </c>
      <c r="D14" s="57">
        <f t="shared" ref="D14:D19" si="1">MMULT(D22:F22,$J$39:$J$41)</f>
        <v>13.9999999999997</v>
      </c>
      <c r="E14" s="57">
        <f t="shared" ref="E14:E19" si="2">(A14-D14)^2</f>
        <v>4.0000000000012008</v>
      </c>
      <c r="F14" s="57">
        <f t="shared" ref="F14:F19" si="3">(A14-$A$20)^2</f>
        <v>16</v>
      </c>
      <c r="I14" s="58" t="s">
        <v>9</v>
      </c>
      <c r="J14" s="58">
        <f>SQRT(J13)</f>
        <v>0.98653690019524176</v>
      </c>
    </row>
    <row r="15" spans="1:10">
      <c r="A15" s="57">
        <v>15</v>
      </c>
      <c r="B15" s="57">
        <v>3</v>
      </c>
      <c r="C15" s="57">
        <f t="shared" si="0"/>
        <v>9</v>
      </c>
      <c r="D15" s="57">
        <f t="shared" si="1"/>
        <v>15.142857142856846</v>
      </c>
      <c r="E15" s="57">
        <f t="shared" si="2"/>
        <v>2.040816326522122E-2</v>
      </c>
      <c r="F15" s="57">
        <f t="shared" si="3"/>
        <v>25</v>
      </c>
      <c r="J15" s="1" t="s">
        <v>29</v>
      </c>
    </row>
    <row r="16" spans="1:10">
      <c r="A16" s="57">
        <v>17</v>
      </c>
      <c r="B16" s="57">
        <v>4</v>
      </c>
      <c r="C16" s="57">
        <f t="shared" si="0"/>
        <v>16</v>
      </c>
      <c r="D16" s="57">
        <f t="shared" si="1"/>
        <v>17.523809523809202</v>
      </c>
      <c r="E16" s="57">
        <f t="shared" si="2"/>
        <v>0.27437641723322315</v>
      </c>
      <c r="F16" s="57">
        <f t="shared" si="3"/>
        <v>9</v>
      </c>
    </row>
    <row r="17" spans="1:16">
      <c r="A17" s="57">
        <v>20</v>
      </c>
      <c r="B17" s="57">
        <v>5</v>
      </c>
      <c r="C17" s="57">
        <f t="shared" si="0"/>
        <v>25</v>
      </c>
      <c r="D17" s="57">
        <f t="shared" si="1"/>
        <v>21.142857142856769</v>
      </c>
      <c r="E17" s="57">
        <f t="shared" si="2"/>
        <v>1.306122448978738</v>
      </c>
      <c r="F17" s="57">
        <f t="shared" si="3"/>
        <v>0</v>
      </c>
    </row>
    <row r="18" spans="1:16">
      <c r="A18" s="57">
        <v>27</v>
      </c>
      <c r="B18" s="57">
        <v>6</v>
      </c>
      <c r="C18" s="57">
        <f t="shared" si="0"/>
        <v>36</v>
      </c>
      <c r="D18" s="57">
        <f t="shared" si="1"/>
        <v>25.999999999999552</v>
      </c>
      <c r="E18" s="57">
        <f t="shared" si="2"/>
        <v>1.0000000000008953</v>
      </c>
      <c r="F18" s="57">
        <f t="shared" si="3"/>
        <v>49</v>
      </c>
    </row>
    <row r="19" spans="1:16">
      <c r="A19" s="57">
        <v>32</v>
      </c>
      <c r="B19" s="57">
        <v>7</v>
      </c>
      <c r="C19" s="57">
        <f t="shared" si="0"/>
        <v>49</v>
      </c>
      <c r="D19" s="57">
        <f t="shared" si="1"/>
        <v>32.095238095237541</v>
      </c>
      <c r="E19" s="57">
        <f t="shared" si="2"/>
        <v>9.0702947844748683E-3</v>
      </c>
      <c r="F19" s="57">
        <f t="shared" si="3"/>
        <v>144</v>
      </c>
    </row>
    <row r="20" spans="1:16">
      <c r="A20" s="6">
        <f>AVERAGE(A13:A19)</f>
        <v>20</v>
      </c>
      <c r="D20" s="1" t="s">
        <v>20</v>
      </c>
      <c r="E20" s="31">
        <f>SUM(E13:E19)</f>
        <v>7.809523809523804</v>
      </c>
      <c r="F20" s="31">
        <f>SUM(F13:F19)</f>
        <v>292</v>
      </c>
    </row>
    <row r="21" spans="1:16">
      <c r="B21" s="5">
        <v>13</v>
      </c>
      <c r="D21" s="5">
        <v>1</v>
      </c>
      <c r="E21" s="5">
        <v>1</v>
      </c>
      <c r="F21" s="5">
        <f>E21^2</f>
        <v>1</v>
      </c>
      <c r="I21" s="1" t="s">
        <v>13</v>
      </c>
      <c r="J21" s="5">
        <v>1</v>
      </c>
      <c r="K21" s="5">
        <v>1</v>
      </c>
      <c r="L21" s="5">
        <v>1</v>
      </c>
      <c r="M21" s="5">
        <v>1</v>
      </c>
      <c r="N21" s="5">
        <v>1</v>
      </c>
      <c r="O21" s="5">
        <v>1</v>
      </c>
      <c r="P21" s="5">
        <v>1</v>
      </c>
    </row>
    <row r="22" spans="1:16">
      <c r="B22" s="5">
        <v>16</v>
      </c>
      <c r="D22" s="5">
        <v>1</v>
      </c>
      <c r="E22" s="5">
        <v>2</v>
      </c>
      <c r="F22" s="5">
        <f t="shared" ref="F22:F27" si="4">E22^2</f>
        <v>4</v>
      </c>
      <c r="J22" s="5">
        <v>1</v>
      </c>
      <c r="K22" s="5">
        <v>2</v>
      </c>
      <c r="L22" s="5">
        <v>3</v>
      </c>
      <c r="M22" s="5">
        <v>4</v>
      </c>
      <c r="N22" s="5">
        <v>5</v>
      </c>
      <c r="O22" s="5">
        <v>6</v>
      </c>
      <c r="P22" s="5">
        <v>7</v>
      </c>
    </row>
    <row r="23" spans="1:16">
      <c r="A23" s="1" t="s">
        <v>15</v>
      </c>
      <c r="B23" s="5">
        <v>15</v>
      </c>
      <c r="C23" s="1" t="s">
        <v>1</v>
      </c>
      <c r="D23" s="5">
        <v>1</v>
      </c>
      <c r="E23" s="5">
        <v>3</v>
      </c>
      <c r="F23" s="5">
        <f t="shared" si="4"/>
        <v>9</v>
      </c>
      <c r="J23" s="5">
        <f t="shared" ref="J23:P23" si="5">J22^2</f>
        <v>1</v>
      </c>
      <c r="K23" s="5">
        <f t="shared" si="5"/>
        <v>4</v>
      </c>
      <c r="L23" s="5">
        <f t="shared" si="5"/>
        <v>9</v>
      </c>
      <c r="M23" s="5">
        <f t="shared" si="5"/>
        <v>16</v>
      </c>
      <c r="N23" s="5">
        <f t="shared" si="5"/>
        <v>25</v>
      </c>
      <c r="O23" s="5">
        <f t="shared" si="5"/>
        <v>36</v>
      </c>
      <c r="P23" s="5">
        <f t="shared" si="5"/>
        <v>49</v>
      </c>
    </row>
    <row r="24" spans="1:16">
      <c r="B24" s="5">
        <v>17</v>
      </c>
      <c r="D24" s="5">
        <v>1</v>
      </c>
      <c r="E24" s="5">
        <v>4</v>
      </c>
      <c r="F24" s="5">
        <f t="shared" si="4"/>
        <v>16</v>
      </c>
    </row>
    <row r="25" spans="1:16">
      <c r="B25" s="5">
        <v>20</v>
      </c>
      <c r="D25" s="5">
        <v>1</v>
      </c>
      <c r="E25" s="5">
        <v>5</v>
      </c>
      <c r="F25" s="5">
        <f t="shared" si="4"/>
        <v>25</v>
      </c>
      <c r="I25" s="1" t="s">
        <v>0</v>
      </c>
      <c r="J25" s="2">
        <f t="array" ref="J25:L27">MMULT(J21:P23,D21:F27)</f>
        <v>7</v>
      </c>
      <c r="K25" s="2">
        <v>28</v>
      </c>
      <c r="L25" s="2">
        <v>140</v>
      </c>
    </row>
    <row r="26" spans="1:16">
      <c r="B26" s="5">
        <v>27</v>
      </c>
      <c r="D26" s="5">
        <v>1</v>
      </c>
      <c r="E26" s="5">
        <v>6</v>
      </c>
      <c r="F26" s="5">
        <f t="shared" si="4"/>
        <v>36</v>
      </c>
      <c r="J26" s="2">
        <v>28</v>
      </c>
      <c r="K26" s="2">
        <v>140</v>
      </c>
      <c r="L26" s="2">
        <v>784</v>
      </c>
    </row>
    <row r="27" spans="1:16">
      <c r="B27" s="5">
        <v>32</v>
      </c>
      <c r="D27" s="5">
        <v>1</v>
      </c>
      <c r="E27" s="5">
        <v>7</v>
      </c>
      <c r="F27" s="5">
        <f t="shared" si="4"/>
        <v>49</v>
      </c>
      <c r="J27" s="2">
        <v>140</v>
      </c>
      <c r="K27" s="2">
        <v>784</v>
      </c>
      <c r="L27" s="2">
        <v>4676</v>
      </c>
    </row>
    <row r="30" spans="1:16">
      <c r="I30" s="1" t="s">
        <v>16</v>
      </c>
      <c r="J30" s="2">
        <f t="array" ref="J30:L32">MINVERSE(J25:L27)</f>
        <v>2.4285714285714302</v>
      </c>
      <c r="K30" s="2">
        <v>-1.2857142857142869</v>
      </c>
      <c r="L30" s="2">
        <v>0.1428571428571429</v>
      </c>
    </row>
    <row r="31" spans="1:16">
      <c r="J31" s="2">
        <v>-1.2857142857142878</v>
      </c>
      <c r="K31" s="2">
        <v>0.79761904761904878</v>
      </c>
      <c r="L31" s="2">
        <v>-9.5238095238095344E-2</v>
      </c>
    </row>
    <row r="32" spans="1:16">
      <c r="J32" s="2">
        <v>0.14285714285714315</v>
      </c>
      <c r="K32" s="2">
        <v>-9.5238095238095399E-2</v>
      </c>
      <c r="L32" s="2">
        <v>1.190476190476192E-2</v>
      </c>
    </row>
    <row r="35" spans="1:16">
      <c r="A35" s="1" t="s">
        <v>19</v>
      </c>
      <c r="B35" s="1" t="s">
        <v>21</v>
      </c>
      <c r="I35" s="1" t="s">
        <v>17</v>
      </c>
      <c r="J35" s="1">
        <f t="array" ref="J35:P37">MMULT(J30:L32,J21:P23)</f>
        <v>1.285714285714286</v>
      </c>
      <c r="K35" s="1">
        <v>0.42857142857142794</v>
      </c>
      <c r="L35" s="1">
        <v>-0.14285714285714457</v>
      </c>
      <c r="M35" s="1">
        <v>-0.42857142857143105</v>
      </c>
      <c r="N35" s="1">
        <v>-0.42857142857143105</v>
      </c>
      <c r="O35" s="1">
        <v>-0.14285714285714768</v>
      </c>
      <c r="P35" s="1">
        <v>0.42857142857142438</v>
      </c>
    </row>
    <row r="36" spans="1:16">
      <c r="J36" s="1">
        <v>-0.58333333333333437</v>
      </c>
      <c r="K36" s="1">
        <v>-7.1428571428571619E-2</v>
      </c>
      <c r="L36" s="1">
        <v>0.25000000000000044</v>
      </c>
      <c r="M36" s="1">
        <v>0.38095238095238182</v>
      </c>
      <c r="N36" s="1">
        <v>0.32142857142857251</v>
      </c>
      <c r="O36" s="1">
        <v>7.1428571428572507E-2</v>
      </c>
      <c r="P36" s="1">
        <v>-0.36904761904761862</v>
      </c>
    </row>
    <row r="37" spans="1:16">
      <c r="A37" s="1" t="s">
        <v>10</v>
      </c>
      <c r="B37" s="1">
        <v>47.5</v>
      </c>
      <c r="J37" s="1">
        <v>5.9523809523809673E-2</v>
      </c>
      <c r="K37" s="1">
        <v>3.4694469519536142E-17</v>
      </c>
      <c r="L37" s="1">
        <v>-3.5714285714285768E-2</v>
      </c>
      <c r="M37" s="1">
        <v>-4.7619047619047727E-2</v>
      </c>
      <c r="N37" s="1">
        <v>-3.5714285714285809E-2</v>
      </c>
      <c r="O37" s="1">
        <v>-1.6653345369377348E-16</v>
      </c>
      <c r="P37" s="1">
        <v>5.9523809523809312E-2</v>
      </c>
    </row>
    <row r="38" spans="1:16">
      <c r="A38" s="1">
        <f>J39+J40*B37+J41*B37^2</f>
        <v>1319.4166666666395</v>
      </c>
    </row>
    <row r="39" spans="1:16">
      <c r="J39" s="2">
        <f t="array" ref="J39:J41">MMULT(J35:P37,B21:B27)</f>
        <v>15.428571428571043</v>
      </c>
    </row>
    <row r="40" spans="1:16">
      <c r="I40" s="1" t="s">
        <v>18</v>
      </c>
      <c r="J40" s="2">
        <v>-1.9523809523808833</v>
      </c>
    </row>
    <row r="41" spans="1:16">
      <c r="J41" s="2">
        <v>0.61904761904760575</v>
      </c>
    </row>
  </sheetData>
  <pageMargins left="0.75" right="0.75" top="1" bottom="1" header="0.5" footer="0.5"/>
  <pageSetup paperSize="9" orientation="portrait" horizontalDpi="4294967293" r:id="rId1"/>
  <headerFooter alignWithMargins="0"/>
  <legacyDrawing r:id="rId2"/>
  <oleObjects>
    <oleObject progId="Equation.3" shapeId="2049" r:id="rId3"/>
    <oleObject progId="Equation.3" shapeId="2050" r:id="rId4"/>
    <oleObject progId="Equation.3" shapeId="2051" r:id="rId5"/>
    <oleObject progId="Equation.3" shapeId="2052" r:id="rId6"/>
    <oleObject progId="Equation.3" shapeId="2055" r:id="rId7"/>
    <oleObject progId="Equation.3" shapeId="2056" r:id="rId8"/>
    <oleObject progId="Equation.3" shapeId="2057" r:id="rId9"/>
  </oleObjects>
</worksheet>
</file>

<file path=xl/worksheets/sheet3.xml><?xml version="1.0" encoding="utf-8"?>
<worksheet xmlns="http://schemas.openxmlformats.org/spreadsheetml/2006/main" xmlns:r="http://schemas.openxmlformats.org/officeDocument/2006/relationships">
  <dimension ref="A1:E29"/>
  <sheetViews>
    <sheetView workbookViewId="0">
      <selection activeCell="G9" sqref="G9"/>
    </sheetView>
  </sheetViews>
  <sheetFormatPr defaultRowHeight="12.75"/>
  <cols>
    <col min="1" max="2" width="9" style="10"/>
    <col min="3" max="3" width="12.5" style="10" customWidth="1"/>
    <col min="4" max="16384" width="9" style="10"/>
  </cols>
  <sheetData>
    <row r="1" spans="1:5">
      <c r="A1" s="7"/>
      <c r="B1" s="8" t="s">
        <v>15</v>
      </c>
      <c r="C1" s="9" t="s">
        <v>32</v>
      </c>
      <c r="D1" s="9" t="s">
        <v>33</v>
      </c>
      <c r="E1" s="9" t="s">
        <v>34</v>
      </c>
    </row>
    <row r="2" spans="1:5" ht="22.5">
      <c r="A2" s="7"/>
      <c r="B2" s="11" t="s">
        <v>35</v>
      </c>
      <c r="C2" s="12" t="s">
        <v>36</v>
      </c>
      <c r="D2" s="11" t="s">
        <v>35</v>
      </c>
      <c r="E2" s="12" t="s">
        <v>36</v>
      </c>
    </row>
    <row r="3" spans="1:5" ht="67.5" customHeight="1">
      <c r="A3" s="7"/>
      <c r="B3" s="46" t="s">
        <v>37</v>
      </c>
      <c r="C3" s="47" t="s">
        <v>38</v>
      </c>
      <c r="D3" s="46" t="s">
        <v>39</v>
      </c>
      <c r="E3" s="46" t="s">
        <v>40</v>
      </c>
    </row>
    <row r="4" spans="1:5">
      <c r="A4" s="13" t="s">
        <v>41</v>
      </c>
      <c r="B4" s="14">
        <v>102.6</v>
      </c>
      <c r="C4" s="15">
        <v>1002.03</v>
      </c>
      <c r="D4" s="14">
        <v>105</v>
      </c>
      <c r="E4" s="16">
        <v>303.08999999999997</v>
      </c>
    </row>
    <row r="5" spans="1:5">
      <c r="A5" s="13" t="s">
        <v>42</v>
      </c>
      <c r="B5" s="17">
        <v>107.53679999999999</v>
      </c>
      <c r="C5" s="18">
        <v>1043.24</v>
      </c>
      <c r="D5" s="17">
        <v>108.045</v>
      </c>
      <c r="E5" s="19">
        <v>317.7</v>
      </c>
    </row>
    <row r="6" spans="1:5">
      <c r="A6" s="13" t="s">
        <v>43</v>
      </c>
      <c r="B6" s="17">
        <v>110.76290399999998</v>
      </c>
      <c r="C6" s="18">
        <v>1078.6500000000001</v>
      </c>
      <c r="D6" s="17">
        <v>109.66567500000001</v>
      </c>
      <c r="E6" s="19">
        <v>344.49</v>
      </c>
    </row>
    <row r="7" spans="1:5">
      <c r="A7" s="13" t="s">
        <v>44</v>
      </c>
      <c r="B7" s="17">
        <v>114.30731692799998</v>
      </c>
      <c r="C7" s="18">
        <v>1182.77</v>
      </c>
      <c r="D7" s="17">
        <v>113.17497660000001</v>
      </c>
      <c r="E7" s="19">
        <v>348.37</v>
      </c>
    </row>
    <row r="8" spans="1:5">
      <c r="A8" s="13" t="s">
        <v>45</v>
      </c>
      <c r="B8" s="17">
        <v>119.67976082361598</v>
      </c>
      <c r="C8" s="18">
        <v>1205.74</v>
      </c>
      <c r="D8" s="17">
        <v>119.5127752896</v>
      </c>
      <c r="E8" s="19">
        <v>350.89</v>
      </c>
    </row>
    <row r="9" spans="1:5">
      <c r="A9" s="13" t="s">
        <v>46</v>
      </c>
      <c r="B9" s="17">
        <v>122.91111436585361</v>
      </c>
      <c r="C9" s="18">
        <v>1220.8900000000001</v>
      </c>
      <c r="D9" s="17">
        <v>122.02254357068159</v>
      </c>
      <c r="E9" s="19">
        <v>343.9</v>
      </c>
    </row>
    <row r="10" spans="1:5">
      <c r="A10" s="13" t="s">
        <v>47</v>
      </c>
      <c r="B10" s="17">
        <v>125.12351442443897</v>
      </c>
      <c r="C10" s="18">
        <v>1248.9100000000001</v>
      </c>
      <c r="D10" s="17">
        <v>121.77849848354022</v>
      </c>
      <c r="E10" s="19">
        <v>355.03</v>
      </c>
    </row>
    <row r="11" spans="1:5">
      <c r="A11" s="13" t="s">
        <v>48</v>
      </c>
      <c r="B11" s="17">
        <v>127.00036714080555</v>
      </c>
      <c r="C11" s="18">
        <v>1344.87</v>
      </c>
      <c r="D11" s="17">
        <v>123.60517596079332</v>
      </c>
      <c r="E11" s="19">
        <v>347.7</v>
      </c>
    </row>
    <row r="12" spans="1:5">
      <c r="A12" s="13" t="s">
        <v>49</v>
      </c>
      <c r="B12" s="17">
        <v>130.93737852217052</v>
      </c>
      <c r="C12" s="18">
        <v>1598.52</v>
      </c>
      <c r="D12" s="17">
        <v>126.81891053577394</v>
      </c>
      <c r="E12" s="19">
        <v>375.87</v>
      </c>
    </row>
    <row r="13" spans="1:5">
      <c r="A13" s="13" t="s">
        <v>50</v>
      </c>
      <c r="B13" s="17">
        <v>133.16331395704742</v>
      </c>
      <c r="C13" s="18">
        <v>1659.48</v>
      </c>
      <c r="D13" s="17">
        <v>129.60892656756099</v>
      </c>
      <c r="E13" s="19">
        <v>396.05</v>
      </c>
    </row>
    <row r="14" spans="1:5">
      <c r="A14" s="13" t="s">
        <v>51</v>
      </c>
      <c r="B14" s="17">
        <v>135.16076366640311</v>
      </c>
      <c r="C14" s="18">
        <v>1714</v>
      </c>
      <c r="D14" s="17">
        <v>130.77540690666905</v>
      </c>
      <c r="E14" s="19">
        <v>397.12</v>
      </c>
    </row>
    <row r="15" spans="1:5">
      <c r="A15" s="13" t="s">
        <v>52</v>
      </c>
      <c r="B15" s="17">
        <v>138.13430046706398</v>
      </c>
      <c r="C15" s="18">
        <v>1856.31</v>
      </c>
      <c r="D15" s="17">
        <v>134.96021992768246</v>
      </c>
      <c r="E15" s="19">
        <v>417.72</v>
      </c>
    </row>
    <row r="16" spans="1:5">
      <c r="A16" s="13" t="s">
        <v>53</v>
      </c>
      <c r="B16" s="17">
        <v>142.03512077687199</v>
      </c>
      <c r="C16" s="18">
        <v>1868.65</v>
      </c>
      <c r="D16" s="17">
        <v>138.95374806500701</v>
      </c>
      <c r="E16" s="19">
        <v>411.19</v>
      </c>
    </row>
    <row r="17" spans="1:5">
      <c r="A17" s="13" t="s">
        <v>54</v>
      </c>
      <c r="B17" s="17">
        <v>144.70203391707099</v>
      </c>
      <c r="C17" s="18">
        <v>1869.78</v>
      </c>
      <c r="D17" s="17">
        <v>142.75282302630686</v>
      </c>
      <c r="E17" s="19">
        <v>437.76</v>
      </c>
    </row>
    <row r="18" spans="1:5">
      <c r="A18" s="13" t="s">
        <v>55</v>
      </c>
      <c r="B18" s="17">
        <v>146.72786239191001</v>
      </c>
      <c r="C18" s="18">
        <v>1905.76</v>
      </c>
      <c r="D18" s="17">
        <v>145.03686819472776</v>
      </c>
      <c r="E18" s="19">
        <v>439.07</v>
      </c>
    </row>
    <row r="19" spans="1:5">
      <c r="A19" s="13" t="s">
        <v>56</v>
      </c>
      <c r="B19" s="17">
        <v>148.34186887822102</v>
      </c>
      <c r="C19" s="18">
        <v>2051.7399999999998</v>
      </c>
      <c r="D19" s="17">
        <v>147.50249495403813</v>
      </c>
      <c r="E19" s="19">
        <v>450.34</v>
      </c>
    </row>
    <row r="20" spans="1:5">
      <c r="A20" s="13" t="s">
        <v>57</v>
      </c>
      <c r="B20" s="17">
        <v>149.82528756700324</v>
      </c>
      <c r="C20" s="18">
        <v>2043.55</v>
      </c>
      <c r="D20" s="17">
        <v>149.56752988339468</v>
      </c>
      <c r="E20" s="18">
        <v>408.76</v>
      </c>
    </row>
    <row r="21" spans="1:5">
      <c r="A21" s="13" t="s">
        <v>58</v>
      </c>
      <c r="B21" s="17">
        <v>151.02388986753928</v>
      </c>
      <c r="C21" s="18">
        <v>2006.92</v>
      </c>
      <c r="D21" s="17">
        <v>152.2597454212958</v>
      </c>
      <c r="E21" s="18">
        <v>403.82</v>
      </c>
    </row>
    <row r="22" spans="1:5">
      <c r="A22" s="13" t="s">
        <v>59</v>
      </c>
      <c r="B22" s="17">
        <v>151.77900931687699</v>
      </c>
      <c r="C22" s="18">
        <v>2047.29</v>
      </c>
      <c r="D22" s="17">
        <v>152.10748567587453</v>
      </c>
      <c r="E22" s="18">
        <v>409.84</v>
      </c>
    </row>
    <row r="23" spans="1:5">
      <c r="A23" s="13" t="s">
        <v>60</v>
      </c>
      <c r="B23" s="17">
        <v>152.08256733551076</v>
      </c>
      <c r="C23" s="18">
        <v>2152.9899999999998</v>
      </c>
      <c r="D23" s="17">
        <v>153.02013058992975</v>
      </c>
      <c r="E23" s="18">
        <v>409.39</v>
      </c>
    </row>
    <row r="24" spans="1:5">
      <c r="A24" s="13" t="s">
        <v>61</v>
      </c>
      <c r="B24" s="17">
        <v>152.84298017218831</v>
      </c>
      <c r="C24" s="18">
        <v>2155.54</v>
      </c>
      <c r="D24" s="17">
        <v>154.70335202641897</v>
      </c>
      <c r="E24" s="18">
        <v>412.97</v>
      </c>
    </row>
    <row r="25" spans="1:5">
      <c r="A25" s="13" t="s">
        <v>62</v>
      </c>
      <c r="B25" s="17">
        <v>153.1486661325327</v>
      </c>
      <c r="C25" s="18">
        <v>2061.9499999999998</v>
      </c>
      <c r="D25" s="17">
        <v>155.32216543452466</v>
      </c>
      <c r="E25" s="18">
        <v>408.62</v>
      </c>
    </row>
    <row r="26" spans="1:5">
      <c r="A26" s="13" t="s">
        <v>63</v>
      </c>
      <c r="B26" s="17">
        <v>153.45496346479777</v>
      </c>
      <c r="C26" s="18">
        <v>2095.81</v>
      </c>
      <c r="D26" s="17">
        <v>153.92426594561394</v>
      </c>
      <c r="E26" s="18">
        <v>410.73</v>
      </c>
    </row>
    <row r="27" spans="1:5">
      <c r="A27" s="13" t="s">
        <v>64</v>
      </c>
      <c r="B27" s="17">
        <v>153.14805353786815</v>
      </c>
      <c r="C27" s="18">
        <v>2225.41</v>
      </c>
      <c r="D27" s="17">
        <v>154.53996300939639</v>
      </c>
      <c r="E27" s="18">
        <v>407.95</v>
      </c>
    </row>
    <row r="28" spans="1:5">
      <c r="A28" s="13" t="s">
        <v>65</v>
      </c>
      <c r="B28" s="17">
        <v>152.07601716310307</v>
      </c>
      <c r="C28" s="18">
        <v>2228.6799999999998</v>
      </c>
      <c r="D28" s="17">
        <v>155.46720278745275</v>
      </c>
      <c r="E28" s="18">
        <v>390.06</v>
      </c>
    </row>
    <row r="29" spans="1:5">
      <c r="A29" s="13" t="s">
        <v>66</v>
      </c>
      <c r="B29" s="20">
        <v>151.77186512877685</v>
      </c>
      <c r="C29" s="21">
        <v>2141.0100000000002</v>
      </c>
      <c r="D29" s="20">
        <v>156.08907159860257</v>
      </c>
      <c r="E29" s="21">
        <v>386.73</v>
      </c>
    </row>
  </sheetData>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J36"/>
  <sheetViews>
    <sheetView workbookViewId="0">
      <selection activeCell="F12" sqref="F12"/>
    </sheetView>
  </sheetViews>
  <sheetFormatPr defaultRowHeight="12.75"/>
  <cols>
    <col min="1" max="4" width="9" style="10"/>
    <col min="5" max="5" width="9.375" style="10" bestFit="1" customWidth="1"/>
    <col min="6" max="16384" width="9" style="10"/>
  </cols>
  <sheetData>
    <row r="1" spans="1:10" ht="18">
      <c r="A1" s="30"/>
      <c r="C1" s="30" t="s">
        <v>73</v>
      </c>
    </row>
    <row r="2" spans="1:10" ht="18">
      <c r="A2" s="30"/>
      <c r="C2" s="10" t="s">
        <v>72</v>
      </c>
      <c r="E2" s="28">
        <v>0.7</v>
      </c>
      <c r="F2" s="10" t="s">
        <v>70</v>
      </c>
    </row>
    <row r="3" spans="1:10" ht="18">
      <c r="A3" s="29"/>
      <c r="C3" s="10" t="s">
        <v>71</v>
      </c>
      <c r="E3" s="28">
        <v>-0.2</v>
      </c>
      <c r="F3" s="10" t="s">
        <v>70</v>
      </c>
    </row>
    <row r="4" spans="1:10" ht="13.5" thickBot="1">
      <c r="A4" s="27" t="s">
        <v>69</v>
      </c>
      <c r="B4" s="26" t="s">
        <v>68</v>
      </c>
    </row>
    <row r="5" spans="1:10">
      <c r="A5" s="25">
        <v>0</v>
      </c>
      <c r="B5" s="24">
        <f t="shared" ref="B5:B35" ca="1" si="0">$E$3*A5+$E$2*RAND()*COS(A5)</f>
        <v>2.0974790174575063E-2</v>
      </c>
      <c r="D5" s="48" t="s">
        <v>77</v>
      </c>
      <c r="E5" s="49"/>
      <c r="F5" s="49"/>
      <c r="G5" s="49"/>
      <c r="H5" s="49"/>
      <c r="I5" s="49"/>
      <c r="J5" s="50"/>
    </row>
    <row r="6" spans="1:10">
      <c r="A6" s="25">
        <f t="shared" ref="A6:A35" si="1">A5+0.1</f>
        <v>0.1</v>
      </c>
      <c r="B6" s="24">
        <f t="shared" ca="1" si="0"/>
        <v>0.43711192919881198</v>
      </c>
      <c r="D6" s="51" t="s">
        <v>74</v>
      </c>
      <c r="E6" s="52"/>
      <c r="F6" s="52"/>
      <c r="G6" s="52"/>
      <c r="H6" s="52"/>
      <c r="I6" s="52"/>
      <c r="J6" s="53"/>
    </row>
    <row r="7" spans="1:10">
      <c r="A7" s="25">
        <f t="shared" si="1"/>
        <v>0.2</v>
      </c>
      <c r="B7" s="24">
        <f t="shared" ca="1" si="0"/>
        <v>0.17972946683520349</v>
      </c>
      <c r="D7" s="51" t="s">
        <v>75</v>
      </c>
      <c r="E7" s="52"/>
      <c r="F7" s="52"/>
      <c r="G7" s="52"/>
      <c r="H7" s="52"/>
      <c r="I7" s="52"/>
      <c r="J7" s="53"/>
    </row>
    <row r="8" spans="1:10">
      <c r="A8" s="25">
        <f t="shared" si="1"/>
        <v>0.30000000000000004</v>
      </c>
      <c r="B8" s="24">
        <f t="shared" ca="1" si="0"/>
        <v>0.19822403207460992</v>
      </c>
      <c r="D8" s="51" t="s">
        <v>76</v>
      </c>
      <c r="E8" s="52"/>
      <c r="F8" s="52"/>
      <c r="G8" s="52"/>
      <c r="H8" s="52"/>
      <c r="I8" s="52"/>
      <c r="J8" s="53"/>
    </row>
    <row r="9" spans="1:10">
      <c r="A9" s="25">
        <f t="shared" si="1"/>
        <v>0.4</v>
      </c>
      <c r="B9" s="24">
        <f t="shared" ca="1" si="0"/>
        <v>0.26894154445125235</v>
      </c>
      <c r="D9" s="51"/>
      <c r="E9" s="52"/>
      <c r="F9" s="52"/>
      <c r="G9" s="52"/>
      <c r="H9" s="52"/>
      <c r="I9" s="52"/>
      <c r="J9" s="53"/>
    </row>
    <row r="10" spans="1:10">
      <c r="A10" s="25">
        <f t="shared" si="1"/>
        <v>0.5</v>
      </c>
      <c r="B10" s="24">
        <f t="shared" ca="1" si="0"/>
        <v>1.3689844348897195E-2</v>
      </c>
      <c r="D10" s="51" t="s">
        <v>78</v>
      </c>
      <c r="E10" s="52"/>
      <c r="F10" s="52"/>
      <c r="G10" s="52"/>
      <c r="H10" s="52"/>
      <c r="I10" s="52"/>
      <c r="J10" s="53"/>
    </row>
    <row r="11" spans="1:10" ht="13.5" thickBot="1">
      <c r="A11" s="25">
        <f t="shared" si="1"/>
        <v>0.6</v>
      </c>
      <c r="B11" s="24">
        <f t="shared" ca="1" si="0"/>
        <v>0.15813726188945509</v>
      </c>
      <c r="D11" s="54"/>
      <c r="E11" s="55"/>
      <c r="F11" s="55"/>
      <c r="G11" s="55"/>
      <c r="H11" s="55"/>
      <c r="I11" s="55"/>
      <c r="J11" s="56"/>
    </row>
    <row r="12" spans="1:10">
      <c r="A12" s="25">
        <f t="shared" si="1"/>
        <v>0.7</v>
      </c>
      <c r="B12" s="24">
        <f t="shared" ca="1" si="0"/>
        <v>0.26975698061231512</v>
      </c>
    </row>
    <row r="13" spans="1:10">
      <c r="A13" s="25">
        <f t="shared" si="1"/>
        <v>0.79999999999999993</v>
      </c>
      <c r="B13" s="24">
        <f t="shared" ca="1" si="0"/>
        <v>0.25800443830054776</v>
      </c>
    </row>
    <row r="14" spans="1:10">
      <c r="A14" s="25">
        <f t="shared" si="1"/>
        <v>0.89999999999999991</v>
      </c>
      <c r="B14" s="24">
        <f t="shared" ca="1" si="0"/>
        <v>-0.17311359094182091</v>
      </c>
    </row>
    <row r="15" spans="1:10">
      <c r="A15" s="25">
        <f t="shared" si="1"/>
        <v>0.99999999999999989</v>
      </c>
      <c r="B15" s="24">
        <f t="shared" ca="1" si="0"/>
        <v>-0.14117293111461093</v>
      </c>
    </row>
    <row r="16" spans="1:10">
      <c r="A16" s="25">
        <f t="shared" si="1"/>
        <v>1.0999999999999999</v>
      </c>
      <c r="B16" s="24">
        <f t="shared" ca="1" si="0"/>
        <v>-0.15032985516849962</v>
      </c>
    </row>
    <row r="17" spans="1:2">
      <c r="A17" s="25">
        <f t="shared" si="1"/>
        <v>1.2</v>
      </c>
      <c r="B17" s="24">
        <f t="shared" ca="1" si="0"/>
        <v>-0.14516743767749651</v>
      </c>
    </row>
    <row r="18" spans="1:2">
      <c r="A18" s="25">
        <f t="shared" si="1"/>
        <v>1.3</v>
      </c>
      <c r="B18" s="24">
        <f t="shared" ca="1" si="0"/>
        <v>-0.20304716880821178</v>
      </c>
    </row>
    <row r="19" spans="1:2">
      <c r="A19" s="25">
        <f t="shared" si="1"/>
        <v>1.4000000000000001</v>
      </c>
      <c r="B19" s="24">
        <f t="shared" ca="1" si="0"/>
        <v>-0.26611821960812254</v>
      </c>
    </row>
    <row r="20" spans="1:2">
      <c r="A20" s="25">
        <f t="shared" si="1"/>
        <v>1.5000000000000002</v>
      </c>
      <c r="B20" s="24">
        <f t="shared" ca="1" si="0"/>
        <v>-0.28175199148617391</v>
      </c>
    </row>
    <row r="21" spans="1:2">
      <c r="A21" s="25">
        <f t="shared" si="1"/>
        <v>1.6000000000000003</v>
      </c>
      <c r="B21" s="24">
        <f t="shared" ca="1" si="0"/>
        <v>-0.32223663743656156</v>
      </c>
    </row>
    <row r="22" spans="1:2">
      <c r="A22" s="25">
        <f t="shared" si="1"/>
        <v>1.7000000000000004</v>
      </c>
      <c r="B22" s="24">
        <f t="shared" ca="1" si="0"/>
        <v>-0.37419204075159473</v>
      </c>
    </row>
    <row r="23" spans="1:2">
      <c r="A23" s="25">
        <f t="shared" si="1"/>
        <v>1.8000000000000005</v>
      </c>
      <c r="B23" s="24">
        <f t="shared" ca="1" si="0"/>
        <v>-0.42955767261779548</v>
      </c>
    </row>
    <row r="24" spans="1:2">
      <c r="A24" s="25">
        <f t="shared" si="1"/>
        <v>1.9000000000000006</v>
      </c>
      <c r="B24" s="24">
        <f t="shared" ca="1" si="0"/>
        <v>-0.4800643123385101</v>
      </c>
    </row>
    <row r="25" spans="1:2">
      <c r="A25" s="25">
        <f t="shared" si="1"/>
        <v>2.0000000000000004</v>
      </c>
      <c r="B25" s="24">
        <f t="shared" ca="1" si="0"/>
        <v>-0.47642312663344932</v>
      </c>
    </row>
    <row r="26" spans="1:2">
      <c r="A26" s="25">
        <f t="shared" si="1"/>
        <v>2.1000000000000005</v>
      </c>
      <c r="B26" s="24">
        <f t="shared" ca="1" si="0"/>
        <v>-0.57019645766821703</v>
      </c>
    </row>
    <row r="27" spans="1:2">
      <c r="A27" s="25">
        <f t="shared" si="1"/>
        <v>2.2000000000000006</v>
      </c>
      <c r="B27" s="24">
        <f t="shared" ca="1" si="0"/>
        <v>-0.64183420928280766</v>
      </c>
    </row>
    <row r="28" spans="1:2">
      <c r="A28" s="25">
        <f t="shared" si="1"/>
        <v>2.3000000000000007</v>
      </c>
      <c r="B28" s="24">
        <f t="shared" ca="1" si="0"/>
        <v>-0.76367969323313356</v>
      </c>
    </row>
    <row r="29" spans="1:2">
      <c r="A29" s="25">
        <f t="shared" si="1"/>
        <v>2.4000000000000008</v>
      </c>
      <c r="B29" s="24">
        <f t="shared" ca="1" si="0"/>
        <v>-0.81426634364818629</v>
      </c>
    </row>
    <row r="30" spans="1:2">
      <c r="A30" s="25">
        <f t="shared" si="1"/>
        <v>2.5000000000000009</v>
      </c>
      <c r="B30" s="24">
        <f t="shared" ca="1" si="0"/>
        <v>-0.90657488206229564</v>
      </c>
    </row>
    <row r="31" spans="1:2">
      <c r="A31" s="25">
        <f t="shared" si="1"/>
        <v>2.600000000000001</v>
      </c>
      <c r="B31" s="24">
        <f t="shared" ca="1" si="0"/>
        <v>-0.92790898254518095</v>
      </c>
    </row>
    <row r="32" spans="1:2">
      <c r="A32" s="25">
        <f t="shared" si="1"/>
        <v>2.7000000000000011</v>
      </c>
      <c r="B32" s="24">
        <f t="shared" ca="1" si="0"/>
        <v>-1.1343083950776407</v>
      </c>
    </row>
    <row r="33" spans="1:2">
      <c r="A33" s="25">
        <f t="shared" si="1"/>
        <v>2.8000000000000012</v>
      </c>
      <c r="B33" s="24">
        <f t="shared" ca="1" si="0"/>
        <v>-1.025244346185012</v>
      </c>
    </row>
    <row r="34" spans="1:2">
      <c r="A34" s="25">
        <f t="shared" si="1"/>
        <v>2.9000000000000012</v>
      </c>
      <c r="B34" s="24">
        <f t="shared" ca="1" si="0"/>
        <v>-0.91646738584292964</v>
      </c>
    </row>
    <row r="35" spans="1:2">
      <c r="A35" s="25">
        <f t="shared" si="1"/>
        <v>3.0000000000000013</v>
      </c>
      <c r="B35" s="24">
        <f t="shared" ca="1" si="0"/>
        <v>-0.87837746563310914</v>
      </c>
    </row>
    <row r="36" spans="1:2">
      <c r="A36" s="23"/>
      <c r="B36" s="22"/>
    </row>
  </sheetData>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tabSelected="1" workbookViewId="0"/>
  </sheetViews>
  <sheetFormatPr defaultRowHeight="14.25"/>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election activeCell="A16" sqref="A16"/>
    </sheetView>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6</vt:i4>
      </vt:variant>
    </vt:vector>
  </HeadingPairs>
  <TitlesOfParts>
    <vt:vector size="6" baseType="lpstr">
      <vt:lpstr>regresja wieloraka</vt:lpstr>
      <vt:lpstr>wielomian</vt:lpstr>
      <vt:lpstr>zadanie1</vt:lpstr>
      <vt:lpstr>zadanie 2</vt:lpstr>
      <vt:lpstr>Arkusz2</vt:lpstr>
      <vt:lpstr>Arkusz3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BOZENA</dc:creator>
  <cp:lastModifiedBy>User</cp:lastModifiedBy>
  <dcterms:created xsi:type="dcterms:W3CDTF">2009-11-19T11:36:45Z</dcterms:created>
  <dcterms:modified xsi:type="dcterms:W3CDTF">2016-01-09T10:13:40Z</dcterms:modified>
</cp:coreProperties>
</file>