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4.xml" ContentType="application/vnd.openxmlformats-officedocument.drawingml.char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300" windowWidth="11340" windowHeight="5355" tabRatio="639" activeTab="1"/>
  </bookViews>
  <sheets>
    <sheet name="wzory" sheetId="5" r:id="rId1"/>
    <sheet name="przykład1" sheetId="4" r:id="rId2"/>
    <sheet name="zadanie1 " sheetId="3" r:id="rId3"/>
    <sheet name="zadanie2" sheetId="6" r:id="rId4"/>
  </sheets>
  <calcPr calcId="125725"/>
</workbook>
</file>

<file path=xl/calcChain.xml><?xml version="1.0" encoding="utf-8"?>
<calcChain xmlns="http://schemas.openxmlformats.org/spreadsheetml/2006/main">
  <c r="M166" i="6"/>
  <c r="M165"/>
  <c r="M164"/>
  <c r="M163"/>
  <c r="M162"/>
  <c r="M161"/>
  <c r="M160"/>
  <c r="M159"/>
  <c r="M158"/>
  <c r="Q36" i="4"/>
  <c r="N38"/>
  <c r="N37"/>
  <c r="N33"/>
  <c r="N36" s="1"/>
  <c r="N32"/>
  <c r="D10"/>
  <c r="D7"/>
  <c r="D4"/>
  <c r="N31" s="1"/>
  <c r="G3"/>
  <c r="H3" s="1"/>
  <c r="N3" s="1"/>
  <c r="N39" l="1"/>
  <c r="K35"/>
  <c r="K34"/>
  <c r="D13"/>
  <c r="D19" s="1"/>
  <c r="D16"/>
  <c r="F43"/>
  <c r="G4"/>
  <c r="H4" s="1"/>
  <c r="N4" s="1"/>
  <c r="D22"/>
  <c r="L34" l="1" a="1"/>
  <c r="L34" s="1"/>
  <c r="G5"/>
  <c r="L35" l="1"/>
  <c r="N34" s="1"/>
  <c r="H5"/>
  <c r="F28"/>
  <c r="M158" i="3"/>
  <c r="M159"/>
  <c r="M160"/>
  <c r="M161"/>
  <c r="M162"/>
  <c r="M163"/>
  <c r="M164"/>
  <c r="M166"/>
  <c r="M165"/>
  <c r="G6" i="4" l="1"/>
  <c r="N5"/>
  <c r="H6"/>
  <c r="N6" s="1"/>
  <c r="F42"/>
  <c r="G7"/>
  <c r="H7" s="1"/>
  <c r="N7" s="1"/>
  <c r="F32"/>
  <c r="F46" s="1"/>
  <c r="G8" l="1"/>
  <c r="H8" s="1"/>
  <c r="N8" s="1"/>
  <c r="G9" l="1"/>
  <c r="H9" s="1"/>
  <c r="G10" l="1"/>
  <c r="H10" s="1"/>
  <c r="N10" s="1"/>
  <c r="N9"/>
  <c r="G11" l="1"/>
  <c r="H11" s="1"/>
  <c r="N11" s="1"/>
  <c r="G12"/>
  <c r="H12" s="1"/>
  <c r="N12" s="1"/>
  <c r="G13" l="1"/>
  <c r="H13" s="1"/>
  <c r="N13" s="1"/>
  <c r="G14" l="1"/>
  <c r="H14" s="1"/>
  <c r="N14" s="1"/>
  <c r="G15" l="1"/>
  <c r="H15" s="1"/>
  <c r="G16" l="1"/>
  <c r="H16" s="1"/>
  <c r="G17" s="1"/>
  <c r="H17" s="1"/>
  <c r="G18" s="1"/>
  <c r="H18" s="1"/>
  <c r="G19" s="1"/>
  <c r="H19" s="1"/>
  <c r="G20" s="1"/>
  <c r="H20" s="1"/>
  <c r="G21" s="1"/>
  <c r="H21" s="1"/>
  <c r="I3" l="1" a="1"/>
  <c r="I17" l="1"/>
  <c r="K17" s="1"/>
  <c r="I9"/>
  <c r="I20"/>
  <c r="K20" s="1"/>
  <c r="I12"/>
  <c r="I4"/>
  <c r="I15"/>
  <c r="K15" s="1"/>
  <c r="I7"/>
  <c r="I18"/>
  <c r="K18" s="1"/>
  <c r="I21"/>
  <c r="K21" s="1"/>
  <c r="I13"/>
  <c r="I5"/>
  <c r="I16"/>
  <c r="K16" s="1"/>
  <c r="I8"/>
  <c r="I19"/>
  <c r="K19" s="1"/>
  <c r="I11"/>
  <c r="I3"/>
  <c r="I14"/>
  <c r="I6"/>
  <c r="F45" s="1"/>
  <c r="I10"/>
  <c r="O3" l="1"/>
  <c r="J3"/>
  <c r="K3"/>
  <c r="M3" s="1"/>
  <c r="K10"/>
  <c r="O10"/>
  <c r="K14"/>
  <c r="O14"/>
  <c r="O11"/>
  <c r="K11"/>
  <c r="O8"/>
  <c r="K8"/>
  <c r="F29"/>
  <c r="K5"/>
  <c r="O5"/>
  <c r="O7"/>
  <c r="K7"/>
  <c r="O4"/>
  <c r="J4"/>
  <c r="F30"/>
  <c r="K4"/>
  <c r="K6"/>
  <c r="F31"/>
  <c r="O6"/>
  <c r="K13"/>
  <c r="O13"/>
  <c r="K12"/>
  <c r="O12"/>
  <c r="K9"/>
  <c r="O9"/>
  <c r="L4" l="1"/>
  <c r="M5" s="1"/>
  <c r="F33"/>
  <c r="Q38" s="1"/>
  <c r="L3"/>
  <c r="M4" s="1"/>
  <c r="O22"/>
  <c r="J5"/>
  <c r="F44" s="1"/>
  <c r="F35" l="1"/>
  <c r="Q32"/>
  <c r="P3"/>
  <c r="Q3" s="1"/>
  <c r="L5"/>
  <c r="M6" s="1"/>
  <c r="J6"/>
  <c r="P4" l="1"/>
  <c r="Q4" s="1"/>
  <c r="P7"/>
  <c r="Q7" s="1"/>
  <c r="P5"/>
  <c r="Q5" s="1"/>
  <c r="P6"/>
  <c r="Q6" s="1"/>
  <c r="P8"/>
  <c r="Q8" s="1"/>
  <c r="P10"/>
  <c r="Q10" s="1"/>
  <c r="P9"/>
  <c r="Q9" s="1"/>
  <c r="P12"/>
  <c r="Q12" s="1"/>
  <c r="P11"/>
  <c r="Q11" s="1"/>
  <c r="P13"/>
  <c r="Q13" s="1"/>
  <c r="P14"/>
  <c r="Q14" s="1"/>
  <c r="Q22"/>
  <c r="P23" s="1"/>
  <c r="Q33" s="1"/>
  <c r="R34" s="1"/>
  <c r="L6"/>
  <c r="M7" s="1"/>
  <c r="J7"/>
  <c r="R35" l="1"/>
  <c r="S34" s="1" a="1"/>
  <c r="F36"/>
  <c r="F37" s="1"/>
  <c r="Q39" s="1"/>
  <c r="L7"/>
  <c r="M8" s="1"/>
  <c r="F47"/>
  <c r="Q37" s="1"/>
  <c r="J8"/>
  <c r="S34" l="1"/>
  <c r="S35"/>
  <c r="Q34" s="1"/>
  <c r="L8"/>
  <c r="M9" s="1"/>
  <c r="J9"/>
  <c r="L9" l="1"/>
  <c r="M10" s="1"/>
  <c r="J10"/>
  <c r="J11" l="1"/>
  <c r="L10"/>
  <c r="M11" s="1"/>
  <c r="J12" l="1"/>
  <c r="L11"/>
  <c r="M12" s="1"/>
  <c r="J13" l="1"/>
  <c r="L12"/>
  <c r="M13" s="1"/>
  <c r="L13" l="1"/>
  <c r="M14" s="1"/>
  <c r="J14"/>
  <c r="L14" l="1"/>
  <c r="M15" s="1"/>
  <c r="J15"/>
  <c r="L15" l="1"/>
  <c r="M16" s="1"/>
  <c r="J16"/>
  <c r="L16" l="1"/>
  <c r="M17" s="1"/>
  <c r="J17"/>
  <c r="J18" l="1"/>
  <c r="L17"/>
  <c r="M18" s="1"/>
  <c r="J19" l="1"/>
  <c r="L18"/>
  <c r="M19" s="1"/>
  <c r="J20" l="1"/>
  <c r="L19"/>
  <c r="M20" s="1"/>
  <c r="L20" l="1"/>
  <c r="M21" s="1"/>
  <c r="J21"/>
  <c r="L21" s="1"/>
</calcChain>
</file>

<file path=xl/sharedStrings.xml><?xml version="1.0" encoding="utf-8"?>
<sst xmlns="http://schemas.openxmlformats.org/spreadsheetml/2006/main" count="178" uniqueCount="103">
  <si>
    <t>Wiek</t>
  </si>
  <si>
    <t>F_sr</t>
  </si>
  <si>
    <t>WykO</t>
  </si>
  <si>
    <t>wiek 11,00-11,99</t>
  </si>
  <si>
    <t>średnia z próby</t>
  </si>
  <si>
    <t>odchylenie standardowe z próby</t>
  </si>
  <si>
    <t>średnia z szeregu</t>
  </si>
  <si>
    <t>liczebność próby n</t>
  </si>
  <si>
    <t>odchylenie z szeregu</t>
  </si>
  <si>
    <t>dystrybuanta empiryczna</t>
  </si>
  <si>
    <t xml:space="preserve">procent typowych wartości </t>
  </si>
  <si>
    <t>wyznaczonych z odchylenia i średniej</t>
  </si>
  <si>
    <t>mediana z szeregu</t>
  </si>
  <si>
    <t>dominanta z szeregu</t>
  </si>
  <si>
    <t>oraz zinterpretować asymetrię i zmienność.</t>
  </si>
  <si>
    <t>w tyym celu dokonać porównania sredniej z mediana i dominantą</t>
  </si>
  <si>
    <t xml:space="preserve"> porównac procent typowych teoretycznych wartości i typowych wartości z próby</t>
  </si>
  <si>
    <t>współczynnik zmienności</t>
  </si>
  <si>
    <t xml:space="preserve"> jedenastolatków</t>
  </si>
  <si>
    <t>współczynnik asymetrii A1</t>
  </si>
  <si>
    <t>l</t>
  </si>
  <si>
    <t>p</t>
  </si>
  <si>
    <t>ni</t>
  </si>
  <si>
    <t>n</t>
  </si>
  <si>
    <t>xmin</t>
  </si>
  <si>
    <t>xmax</t>
  </si>
  <si>
    <t>r</t>
  </si>
  <si>
    <t>k</t>
  </si>
  <si>
    <t>h</t>
  </si>
  <si>
    <t>x01</t>
  </si>
  <si>
    <t>ni_sk</t>
  </si>
  <si>
    <t>fi</t>
  </si>
  <si>
    <t>Fi</t>
  </si>
  <si>
    <t>Fi-drugi sposób</t>
  </si>
  <si>
    <t>dominanta</t>
  </si>
  <si>
    <t>x0d</t>
  </si>
  <si>
    <t>nd</t>
  </si>
  <si>
    <t>nd-1</t>
  </si>
  <si>
    <t>nd+1</t>
  </si>
  <si>
    <t>hd</t>
  </si>
  <si>
    <t>D</t>
  </si>
  <si>
    <t>mediana</t>
  </si>
  <si>
    <t>xom</t>
  </si>
  <si>
    <t>n/2</t>
  </si>
  <si>
    <t>nsk-1</t>
  </si>
  <si>
    <t>nm</t>
  </si>
  <si>
    <t>hm</t>
  </si>
  <si>
    <t>M</t>
  </si>
  <si>
    <t>d</t>
  </si>
  <si>
    <t>przedział najliczniejszy</t>
  </si>
  <si>
    <t>xi</t>
  </si>
  <si>
    <t>xi*ni</t>
  </si>
  <si>
    <t>suma</t>
  </si>
  <si>
    <t>odch z szeregu</t>
  </si>
  <si>
    <t>(xi-xsr)^2</t>
  </si>
  <si>
    <t>wariancja</t>
  </si>
  <si>
    <t>A1</t>
  </si>
  <si>
    <t>m</t>
  </si>
  <si>
    <t>pierwszy przedział dla którego Fi&gt;=1/2</t>
  </si>
  <si>
    <t xml:space="preserve">rozstęp </t>
  </si>
  <si>
    <t>xmax-xmin</t>
  </si>
  <si>
    <t>liczba danych</t>
  </si>
  <si>
    <t>liczba klas</t>
  </si>
  <si>
    <t>w przybliżeniu =pierwiastek(n)</t>
  </si>
  <si>
    <t>długość klasy</t>
  </si>
  <si>
    <t>w przybliżeniu =r/k</t>
  </si>
  <si>
    <t>poczatek pierwszej klasy (z lewej)</t>
  </si>
  <si>
    <t>w przybliżeniu=xmin-h/2</t>
  </si>
  <si>
    <t xml:space="preserve">liczebnosci skumulowane </t>
  </si>
  <si>
    <t>nisk</t>
  </si>
  <si>
    <t>n1+..+ni</t>
  </si>
  <si>
    <t>częstości</t>
  </si>
  <si>
    <t>ni/n</t>
  </si>
  <si>
    <t>dystrybuanta empiryczna =częst. skumulowane</t>
  </si>
  <si>
    <t>f1+…+fi lub nisk/n</t>
  </si>
  <si>
    <t>średnia arytmetyczna</t>
  </si>
  <si>
    <t>odchylenie standardowe</t>
  </si>
  <si>
    <t>d numer klasy z dominantą</t>
  </si>
  <si>
    <t>mieszany współczynnik asymetrii</t>
  </si>
  <si>
    <t>kwantyl rzędu p</t>
  </si>
  <si>
    <t>m numer klasy z medianą</t>
  </si>
  <si>
    <t>p numer klasy z kwantylem</t>
  </si>
  <si>
    <t>nsk-1 liczebność skumulowana klasy m-1</t>
  </si>
  <si>
    <t>nsk-1 liczebność skumulowana klasy p-1</t>
  </si>
  <si>
    <t>liczebność</t>
  </si>
  <si>
    <t>liczebność skumulowana</t>
  </si>
  <si>
    <t>częstość, prawdopodobieństwo empiryczne</t>
  </si>
  <si>
    <t>srodki przedziałow</t>
  </si>
  <si>
    <t>xi-srodek i-tego przedziału</t>
  </si>
  <si>
    <t>ni*(xi-xsr)^2</t>
  </si>
  <si>
    <t>1. Obliczyć odpowiednie wartości bezpośrednio z próby i wpisac je do pól żółtych.</t>
  </si>
  <si>
    <t>2. Obliczyć odpowiednie wartości z szeregu i wpisac je do pól zielonych.</t>
  </si>
  <si>
    <t>3.. Podjąć próbę podsumowania tych wyników i skomentowania.</t>
  </si>
  <si>
    <t>4. Czy rozkłady wartości gibkości są zbliżone do rozkładu normalnego?</t>
  </si>
  <si>
    <t>Zbudować szereg rozdzielczy, a następnie:</t>
  </si>
  <si>
    <t>wyznaczonych z odchylenia i średniej dla szeregu</t>
  </si>
  <si>
    <t>współczynnik zmienności z szeregu</t>
  </si>
  <si>
    <t>współczynnik asymetrii A1 z szeregu</t>
  </si>
  <si>
    <t>Wykorzystując szereg rozdzielczy dla gibkości zbudowany na poprzednich ćwiczeniach</t>
  </si>
  <si>
    <t xml:space="preserve">Proszę z tabeli danych odczytać dane dotyczące obw_ram oraz obw_gol </t>
  </si>
  <si>
    <t>obw_ram</t>
  </si>
  <si>
    <t>obw_gol</t>
  </si>
  <si>
    <t>4. Czy rozkłady badanych wielkości są zbliżone do rozkładu normalnego?</t>
  </si>
</sst>
</file>

<file path=xl/styles.xml><?xml version="1.0" encoding="utf-8"?>
<styleSheet xmlns="http://schemas.openxmlformats.org/spreadsheetml/2006/main">
  <fonts count="10">
    <font>
      <sz val="9"/>
      <name val="Arial CE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sz val="9"/>
      <color indexed="10"/>
      <name val="Arial CE"/>
      <charset val="238"/>
    </font>
    <font>
      <sz val="9"/>
      <color indexed="50"/>
      <name val="Arial CE"/>
      <charset val="238"/>
    </font>
    <font>
      <sz val="9"/>
      <color rgb="FFFF0000"/>
      <name val="Arial CE"/>
      <charset val="238"/>
    </font>
    <font>
      <sz val="10"/>
      <name val="Arial"/>
      <family val="2"/>
      <charset val="238"/>
    </font>
    <font>
      <i/>
      <sz val="9"/>
      <name val="Arial CE"/>
      <charset val="238"/>
    </font>
    <font>
      <sz val="9"/>
      <name val="Arial CE"/>
      <charset val="238"/>
    </font>
    <font>
      <b/>
      <sz val="9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9" fontId="8" fillId="0" borderId="0" applyFont="0" applyFill="0" applyBorder="0" applyAlignment="0" applyProtection="0"/>
  </cellStyleXfs>
  <cellXfs count="38">
    <xf numFmtId="0" fontId="0" fillId="0" borderId="0" xfId="0"/>
    <xf numFmtId="1" fontId="1" fillId="0" borderId="0" xfId="1" applyNumberFormat="1" applyFont="1" applyBorder="1" applyAlignment="1">
      <alignment horizontal="center"/>
    </xf>
    <xf numFmtId="2" fontId="1" fillId="0" borderId="0" xfId="1" applyNumberFormat="1" applyFont="1" applyBorder="1" applyAlignment="1">
      <alignment horizontal="center"/>
    </xf>
    <xf numFmtId="2" fontId="1" fillId="0" borderId="0" xfId="1" applyNumberFormat="1" applyFont="1" applyBorder="1" applyAlignment="1"/>
    <xf numFmtId="1" fontId="1" fillId="0" borderId="0" xfId="1" applyNumberFormat="1" applyFont="1" applyBorder="1" applyAlignment="1"/>
    <xf numFmtId="0" fontId="0" fillId="2" borderId="1" xfId="0" applyFill="1" applyBorder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2" borderId="4" xfId="0" applyFill="1" applyBorder="1"/>
    <xf numFmtId="0" fontId="0" fillId="2" borderId="7" xfId="0" applyFill="1" applyBorder="1"/>
    <xf numFmtId="0" fontId="0" fillId="3" borderId="1" xfId="0" applyFill="1" applyBorder="1"/>
    <xf numFmtId="2" fontId="1" fillId="4" borderId="0" xfId="1" applyNumberFormat="1" applyFont="1" applyFill="1" applyBorder="1" applyAlignment="1">
      <alignment horizontal="center"/>
    </xf>
    <xf numFmtId="0" fontId="0" fillId="4" borderId="0" xfId="0" applyFill="1"/>
    <xf numFmtId="2" fontId="0" fillId="0" borderId="0" xfId="0" applyNumberFormat="1"/>
    <xf numFmtId="0" fontId="5" fillId="5" borderId="0" xfId="0" applyFont="1" applyFill="1"/>
    <xf numFmtId="0" fontId="0" fillId="6" borderId="0" xfId="0" applyFill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3" xfId="0" applyFill="1" applyBorder="1" applyAlignment="1">
      <alignment wrapText="1"/>
    </xf>
    <xf numFmtId="2" fontId="0" fillId="2" borderId="1" xfId="0" applyNumberFormat="1" applyFill="1" applyBorder="1"/>
    <xf numFmtId="9" fontId="0" fillId="2" borderId="1" xfId="3" applyFont="1" applyFill="1" applyBorder="1" applyAlignment="1">
      <alignment horizontal="center"/>
    </xf>
    <xf numFmtId="2" fontId="0" fillId="4" borderId="1" xfId="0" applyNumberFormat="1" applyFill="1" applyBorder="1"/>
    <xf numFmtId="0" fontId="0" fillId="4" borderId="1" xfId="0" applyFill="1" applyBorder="1"/>
    <xf numFmtId="9" fontId="0" fillId="3" borderId="7" xfId="3" applyFont="1" applyFill="1" applyBorder="1" applyAlignment="1">
      <alignment horizontal="center" vertical="center"/>
    </xf>
    <xf numFmtId="9" fontId="0" fillId="2" borderId="4" xfId="3" applyFont="1" applyFill="1" applyBorder="1" applyAlignment="1">
      <alignment horizontal="center" vertical="center"/>
    </xf>
    <xf numFmtId="9" fontId="0" fillId="2" borderId="7" xfId="3" applyFont="1" applyFill="1" applyBorder="1" applyAlignment="1">
      <alignment horizontal="center" vertical="center"/>
    </xf>
    <xf numFmtId="9" fontId="0" fillId="3" borderId="4" xfId="3" applyFont="1" applyFill="1" applyBorder="1" applyAlignment="1">
      <alignment horizontal="center" vertical="center"/>
    </xf>
    <xf numFmtId="9" fontId="0" fillId="3" borderId="7" xfId="3" applyFont="1" applyFill="1" applyBorder="1" applyAlignment="1">
      <alignment horizontal="center" vertical="center"/>
    </xf>
    <xf numFmtId="0" fontId="9" fillId="0" borderId="0" xfId="0" applyFont="1"/>
  </cellXfs>
  <cellStyles count="4">
    <cellStyle name="Normalny" xfId="0" builtinId="0"/>
    <cellStyle name="Normalny 2" xfId="2"/>
    <cellStyle name="Normalny_AWF_fem" xfId="1"/>
    <cellStyle name="Procentowy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przykład1!$I$2</c:f>
              <c:strCache>
                <c:ptCount val="1"/>
                <c:pt idx="0">
                  <c:v>ni</c:v>
                </c:pt>
              </c:strCache>
            </c:strRef>
          </c:tx>
          <c:val>
            <c:numRef>
              <c:f>przykład1!$I$3:$I$14</c:f>
              <c:numCache>
                <c:formatCode>General</c:formatCode>
                <c:ptCount val="12"/>
                <c:pt idx="0">
                  <c:v>3</c:v>
                </c:pt>
                <c:pt idx="1">
                  <c:v>18</c:v>
                </c:pt>
                <c:pt idx="2">
                  <c:v>37</c:v>
                </c:pt>
                <c:pt idx="3">
                  <c:v>13</c:v>
                </c:pt>
                <c:pt idx="4">
                  <c:v>16</c:v>
                </c:pt>
                <c:pt idx="5">
                  <c:v>11</c:v>
                </c:pt>
                <c:pt idx="6">
                  <c:v>10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axId val="62396288"/>
        <c:axId val="62397824"/>
      </c:barChart>
      <c:catAx>
        <c:axId val="62396288"/>
        <c:scaling>
          <c:orientation val="minMax"/>
        </c:scaling>
        <c:axPos val="b"/>
        <c:tickLblPos val="nextTo"/>
        <c:crossAx val="62397824"/>
        <c:crosses val="autoZero"/>
        <c:auto val="1"/>
        <c:lblAlgn val="ctr"/>
        <c:lblOffset val="100"/>
      </c:catAx>
      <c:valAx>
        <c:axId val="62397824"/>
        <c:scaling>
          <c:orientation val="minMax"/>
        </c:scaling>
        <c:axPos val="l"/>
        <c:majorGridlines/>
        <c:numFmt formatCode="General" sourceLinked="1"/>
        <c:tickLblPos val="nextTo"/>
        <c:crossAx val="62396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przykład1!$J$2</c:f>
              <c:strCache>
                <c:ptCount val="1"/>
                <c:pt idx="0">
                  <c:v>ni_sk</c:v>
                </c:pt>
              </c:strCache>
            </c:strRef>
          </c:tx>
          <c:val>
            <c:numRef>
              <c:f>przykład1!$J$3:$J$14</c:f>
              <c:numCache>
                <c:formatCode>General</c:formatCode>
                <c:ptCount val="12"/>
                <c:pt idx="0">
                  <c:v>3</c:v>
                </c:pt>
                <c:pt idx="1">
                  <c:v>21</c:v>
                </c:pt>
                <c:pt idx="2">
                  <c:v>58</c:v>
                </c:pt>
                <c:pt idx="3">
                  <c:v>71</c:v>
                </c:pt>
                <c:pt idx="4">
                  <c:v>87</c:v>
                </c:pt>
                <c:pt idx="5">
                  <c:v>98</c:v>
                </c:pt>
                <c:pt idx="6">
                  <c:v>108</c:v>
                </c:pt>
                <c:pt idx="7">
                  <c:v>112</c:v>
                </c:pt>
                <c:pt idx="8">
                  <c:v>117</c:v>
                </c:pt>
                <c:pt idx="9">
                  <c:v>120</c:v>
                </c:pt>
                <c:pt idx="10">
                  <c:v>122</c:v>
                </c:pt>
                <c:pt idx="11">
                  <c:v>124</c:v>
                </c:pt>
              </c:numCache>
            </c:numRef>
          </c:val>
        </c:ser>
        <c:axId val="62418304"/>
        <c:axId val="62424192"/>
      </c:barChart>
      <c:catAx>
        <c:axId val="62418304"/>
        <c:scaling>
          <c:orientation val="minMax"/>
        </c:scaling>
        <c:axPos val="b"/>
        <c:tickLblPos val="nextTo"/>
        <c:crossAx val="62424192"/>
        <c:crosses val="autoZero"/>
        <c:auto val="1"/>
        <c:lblAlgn val="ctr"/>
        <c:lblOffset val="100"/>
      </c:catAx>
      <c:valAx>
        <c:axId val="62424192"/>
        <c:scaling>
          <c:orientation val="minMax"/>
        </c:scaling>
        <c:axPos val="l"/>
        <c:majorGridlines/>
        <c:numFmt formatCode="General" sourceLinked="1"/>
        <c:tickLblPos val="nextTo"/>
        <c:crossAx val="62418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przykład1!$L$2</c:f>
              <c:strCache>
                <c:ptCount val="1"/>
                <c:pt idx="0">
                  <c:v>Fi</c:v>
                </c:pt>
              </c:strCache>
            </c:strRef>
          </c:tx>
          <c:val>
            <c:numRef>
              <c:f>przykład1!$L$3:$L$14</c:f>
              <c:numCache>
                <c:formatCode>General</c:formatCode>
                <c:ptCount val="12"/>
                <c:pt idx="0">
                  <c:v>2.4193548387096774E-2</c:v>
                </c:pt>
                <c:pt idx="1">
                  <c:v>0.16935483870967741</c:v>
                </c:pt>
                <c:pt idx="2">
                  <c:v>0.46774193548387094</c:v>
                </c:pt>
                <c:pt idx="3">
                  <c:v>0.57258064516129037</c:v>
                </c:pt>
                <c:pt idx="4">
                  <c:v>0.70161290322580649</c:v>
                </c:pt>
                <c:pt idx="5">
                  <c:v>0.79032258064516125</c:v>
                </c:pt>
                <c:pt idx="6">
                  <c:v>0.87096774193548387</c:v>
                </c:pt>
                <c:pt idx="7">
                  <c:v>0.90322580645161288</c:v>
                </c:pt>
                <c:pt idx="8">
                  <c:v>0.94354838709677424</c:v>
                </c:pt>
                <c:pt idx="9">
                  <c:v>0.967741935483871</c:v>
                </c:pt>
                <c:pt idx="10">
                  <c:v>0.9838709677419355</c:v>
                </c:pt>
                <c:pt idx="11">
                  <c:v>1</c:v>
                </c:pt>
              </c:numCache>
            </c:numRef>
          </c:val>
        </c:ser>
        <c:marker val="1"/>
        <c:axId val="62448384"/>
        <c:axId val="62449920"/>
      </c:lineChart>
      <c:catAx>
        <c:axId val="62448384"/>
        <c:scaling>
          <c:orientation val="minMax"/>
        </c:scaling>
        <c:axPos val="b"/>
        <c:tickLblPos val="nextTo"/>
        <c:crossAx val="62449920"/>
        <c:crosses val="autoZero"/>
        <c:auto val="1"/>
        <c:lblAlgn val="ctr"/>
        <c:lblOffset val="100"/>
      </c:catAx>
      <c:valAx>
        <c:axId val="62449920"/>
        <c:scaling>
          <c:orientation val="minMax"/>
        </c:scaling>
        <c:axPos val="l"/>
        <c:majorGridlines/>
        <c:numFmt formatCode="General" sourceLinked="1"/>
        <c:tickLblPos val="nextTo"/>
        <c:crossAx val="62448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4"/>
  <c:chart>
    <c:title>
      <c:layout/>
    </c:title>
    <c:plotArea>
      <c:layout>
        <c:manualLayout>
          <c:layoutTarget val="inner"/>
          <c:xMode val="edge"/>
          <c:yMode val="edge"/>
          <c:x val="0.10830661372669491"/>
          <c:y val="0.1601351728081476"/>
          <c:w val="0.70597072407332151"/>
          <c:h val="0.64259905399156803"/>
        </c:manualLayout>
      </c:layout>
      <c:scatterChart>
        <c:scatterStyle val="smoothMarker"/>
        <c:ser>
          <c:idx val="0"/>
          <c:order val="0"/>
          <c:tx>
            <c:strRef>
              <c:f>przykład1!$K$2</c:f>
              <c:strCache>
                <c:ptCount val="1"/>
                <c:pt idx="0">
                  <c:v>fi</c:v>
                </c:pt>
              </c:strCache>
            </c:strRef>
          </c:tx>
          <c:yVal>
            <c:numRef>
              <c:f>przykład1!$K$3:$K$14</c:f>
              <c:numCache>
                <c:formatCode>General</c:formatCode>
                <c:ptCount val="12"/>
                <c:pt idx="0">
                  <c:v>2.4193548387096774E-2</c:v>
                </c:pt>
                <c:pt idx="1">
                  <c:v>0.14516129032258066</c:v>
                </c:pt>
                <c:pt idx="2">
                  <c:v>0.29838709677419356</c:v>
                </c:pt>
                <c:pt idx="3">
                  <c:v>0.10483870967741936</c:v>
                </c:pt>
                <c:pt idx="4">
                  <c:v>0.12903225806451613</c:v>
                </c:pt>
                <c:pt idx="5">
                  <c:v>8.8709677419354843E-2</c:v>
                </c:pt>
                <c:pt idx="6">
                  <c:v>8.0645161290322578E-2</c:v>
                </c:pt>
                <c:pt idx="7">
                  <c:v>3.2258064516129031E-2</c:v>
                </c:pt>
                <c:pt idx="8">
                  <c:v>4.0322580645161289E-2</c:v>
                </c:pt>
                <c:pt idx="9">
                  <c:v>2.4193548387096774E-2</c:v>
                </c:pt>
                <c:pt idx="10">
                  <c:v>1.6129032258064516E-2</c:v>
                </c:pt>
                <c:pt idx="11">
                  <c:v>1.6129032258064516E-2</c:v>
                </c:pt>
              </c:numCache>
            </c:numRef>
          </c:yVal>
          <c:smooth val="1"/>
        </c:ser>
        <c:axId val="62486400"/>
        <c:axId val="62487936"/>
      </c:scatterChart>
      <c:valAx>
        <c:axId val="62486400"/>
        <c:scaling>
          <c:orientation val="minMax"/>
        </c:scaling>
        <c:axPos val="b"/>
        <c:tickLblPos val="nextTo"/>
        <c:crossAx val="62487936"/>
        <c:crosses val="autoZero"/>
        <c:crossBetween val="midCat"/>
      </c:valAx>
      <c:valAx>
        <c:axId val="62487936"/>
        <c:scaling>
          <c:orientation val="minMax"/>
        </c:scaling>
        <c:axPos val="l"/>
        <c:majorGridlines/>
        <c:numFmt formatCode="General" sourceLinked="1"/>
        <c:tickLblPos val="nextTo"/>
        <c:crossAx val="624864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16565</xdr:colOff>
      <xdr:row>49</xdr:row>
      <xdr:rowOff>24849</xdr:rowOff>
    </xdr:from>
    <xdr:to>
      <xdr:col>10</xdr:col>
      <xdr:colOff>157369</xdr:colOff>
      <xdr:row>64</xdr:row>
      <xdr:rowOff>49696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861392</xdr:colOff>
      <xdr:row>48</xdr:row>
      <xdr:rowOff>91109</xdr:rowOff>
    </xdr:from>
    <xdr:to>
      <xdr:col>15</xdr:col>
      <xdr:colOff>612913</xdr:colOff>
      <xdr:row>63</xdr:row>
      <xdr:rowOff>57978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41413</xdr:colOff>
      <xdr:row>65</xdr:row>
      <xdr:rowOff>82826</xdr:rowOff>
    </xdr:from>
    <xdr:to>
      <xdr:col>15</xdr:col>
      <xdr:colOff>571500</xdr:colOff>
      <xdr:row>81</xdr:row>
      <xdr:rowOff>33130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24847</xdr:colOff>
      <xdr:row>66</xdr:row>
      <xdr:rowOff>49695</xdr:rowOff>
    </xdr:from>
    <xdr:to>
      <xdr:col>10</xdr:col>
      <xdr:colOff>66261</xdr:colOff>
      <xdr:row>82</xdr:row>
      <xdr:rowOff>33130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10.bin"/><Relationship Id="rId4" Type="http://schemas.openxmlformats.org/officeDocument/2006/relationships/oleObject" Target="../embeddings/oleObject9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95"/>
  <sheetViews>
    <sheetView topLeftCell="D30" workbookViewId="0">
      <selection activeCell="K17" sqref="K17"/>
    </sheetView>
  </sheetViews>
  <sheetFormatPr defaultRowHeight="12"/>
  <cols>
    <col min="1" max="1" width="5.42578125" style="4" customWidth="1"/>
    <col min="2" max="2" width="5.42578125" style="3" customWidth="1"/>
    <col min="4" max="4" width="38.5703125" bestFit="1" customWidth="1"/>
  </cols>
  <sheetData>
    <row r="2" spans="1:9">
      <c r="D2" t="s">
        <v>59</v>
      </c>
      <c r="E2" t="s">
        <v>26</v>
      </c>
      <c r="F2" t="s">
        <v>60</v>
      </c>
    </row>
    <row r="3" spans="1:9">
      <c r="D3" t="s">
        <v>61</v>
      </c>
      <c r="E3" t="s">
        <v>23</v>
      </c>
    </row>
    <row r="4" spans="1:9">
      <c r="D4" t="s">
        <v>62</v>
      </c>
      <c r="E4" t="s">
        <v>27</v>
      </c>
      <c r="F4" t="s">
        <v>63</v>
      </c>
    </row>
    <row r="5" spans="1:9">
      <c r="D5" t="s">
        <v>64</v>
      </c>
      <c r="E5" t="s">
        <v>28</v>
      </c>
      <c r="F5" t="s">
        <v>65</v>
      </c>
    </row>
    <row r="6" spans="1:9">
      <c r="D6" t="s">
        <v>66</v>
      </c>
      <c r="E6" t="s">
        <v>29</v>
      </c>
      <c r="F6" t="s">
        <v>67</v>
      </c>
    </row>
    <row r="8" spans="1:9">
      <c r="D8" t="s">
        <v>68</v>
      </c>
      <c r="E8" t="s">
        <v>69</v>
      </c>
      <c r="F8" t="s">
        <v>70</v>
      </c>
    </row>
    <row r="9" spans="1:9">
      <c r="D9" t="s">
        <v>71</v>
      </c>
      <c r="E9" t="s">
        <v>31</v>
      </c>
      <c r="F9" t="s">
        <v>72</v>
      </c>
    </row>
    <row r="10" spans="1:9">
      <c r="D10" t="s">
        <v>73</v>
      </c>
      <c r="E10" t="s">
        <v>32</v>
      </c>
      <c r="F10" t="s">
        <v>74</v>
      </c>
    </row>
    <row r="12" spans="1:9">
      <c r="A12" s="1" t="s">
        <v>2</v>
      </c>
      <c r="B12" s="2" t="s">
        <v>1</v>
      </c>
    </row>
    <row r="13" spans="1:9">
      <c r="A13" s="4">
        <v>1</v>
      </c>
      <c r="B13" s="3">
        <v>16.25</v>
      </c>
    </row>
    <row r="14" spans="1:9">
      <c r="A14" s="4">
        <v>1</v>
      </c>
      <c r="B14" s="3">
        <v>7.25</v>
      </c>
    </row>
    <row r="15" spans="1:9">
      <c r="A15" s="4">
        <v>1</v>
      </c>
      <c r="B15" s="3">
        <v>12</v>
      </c>
      <c r="D15" t="s">
        <v>75</v>
      </c>
      <c r="I15" t="s">
        <v>88</v>
      </c>
    </row>
    <row r="16" spans="1:9">
      <c r="A16" s="4">
        <v>1</v>
      </c>
      <c r="B16" s="3">
        <v>6.75</v>
      </c>
    </row>
    <row r="17" spans="1:13">
      <c r="A17" s="4">
        <v>1</v>
      </c>
      <c r="B17" s="3">
        <v>5.5</v>
      </c>
    </row>
    <row r="18" spans="1:13">
      <c r="A18" s="4">
        <v>1</v>
      </c>
      <c r="B18" s="3">
        <v>6.25</v>
      </c>
    </row>
    <row r="19" spans="1:13">
      <c r="A19" s="4">
        <v>1</v>
      </c>
      <c r="B19" s="3">
        <v>11.75</v>
      </c>
      <c r="D19" t="s">
        <v>55</v>
      </c>
    </row>
    <row r="20" spans="1:13">
      <c r="A20" s="4">
        <v>1</v>
      </c>
      <c r="B20" s="3">
        <v>7.75</v>
      </c>
    </row>
    <row r="21" spans="1:13">
      <c r="A21" s="4">
        <v>1</v>
      </c>
      <c r="B21" s="3">
        <v>10.5</v>
      </c>
    </row>
    <row r="22" spans="1:13">
      <c r="A22" s="4">
        <v>1</v>
      </c>
      <c r="B22" s="3">
        <v>7</v>
      </c>
    </row>
    <row r="23" spans="1:13">
      <c r="A23" s="4">
        <v>1</v>
      </c>
      <c r="B23" s="3">
        <v>9</v>
      </c>
      <c r="D23" t="s">
        <v>76</v>
      </c>
    </row>
    <row r="24" spans="1:13">
      <c r="A24" s="4">
        <v>1</v>
      </c>
      <c r="B24" s="3">
        <v>21.5</v>
      </c>
    </row>
    <row r="25" spans="1:13">
      <c r="A25" s="4">
        <v>1</v>
      </c>
      <c r="B25" s="3">
        <v>7.25</v>
      </c>
    </row>
    <row r="26" spans="1:13">
      <c r="A26" s="4">
        <v>1</v>
      </c>
      <c r="B26" s="3">
        <v>8</v>
      </c>
      <c r="D26" t="s">
        <v>34</v>
      </c>
    </row>
    <row r="28" spans="1:13">
      <c r="E28" t="s">
        <v>77</v>
      </c>
    </row>
    <row r="29" spans="1:13">
      <c r="A29" s="4">
        <v>1</v>
      </c>
      <c r="B29" s="3">
        <v>8.5</v>
      </c>
    </row>
    <row r="30" spans="1:13">
      <c r="A30" s="4">
        <v>1</v>
      </c>
      <c r="B30" s="3">
        <v>7.25</v>
      </c>
    </row>
    <row r="31" spans="1:13">
      <c r="A31" s="4">
        <v>1</v>
      </c>
      <c r="B31" s="3">
        <v>8.5</v>
      </c>
      <c r="D31" t="s">
        <v>78</v>
      </c>
      <c r="M31" s="19"/>
    </row>
    <row r="32" spans="1:13">
      <c r="A32" s="4">
        <v>1</v>
      </c>
      <c r="B32" s="3">
        <v>6</v>
      </c>
    </row>
    <row r="33" spans="1:10">
      <c r="A33" s="4">
        <v>1</v>
      </c>
      <c r="B33" s="3">
        <v>7.75</v>
      </c>
    </row>
    <row r="34" spans="1:10">
      <c r="A34" s="4">
        <v>1</v>
      </c>
      <c r="B34" s="3">
        <v>12.75</v>
      </c>
    </row>
    <row r="35" spans="1:10">
      <c r="A35" s="4">
        <v>1</v>
      </c>
      <c r="B35" s="3">
        <v>14</v>
      </c>
    </row>
    <row r="36" spans="1:10">
      <c r="A36" s="4">
        <v>1</v>
      </c>
      <c r="B36" s="3">
        <v>8.75</v>
      </c>
    </row>
    <row r="37" spans="1:10">
      <c r="A37" s="4">
        <v>1</v>
      </c>
      <c r="B37" s="3">
        <v>11</v>
      </c>
      <c r="I37" t="s">
        <v>79</v>
      </c>
    </row>
    <row r="38" spans="1:10">
      <c r="A38" s="4">
        <v>1</v>
      </c>
      <c r="B38" s="3">
        <v>13.75</v>
      </c>
      <c r="D38" t="s">
        <v>41</v>
      </c>
    </row>
    <row r="39" spans="1:10">
      <c r="A39" s="4">
        <v>1</v>
      </c>
      <c r="B39" s="3">
        <v>11.5</v>
      </c>
    </row>
    <row r="40" spans="1:10">
      <c r="A40" s="4">
        <v>1</v>
      </c>
      <c r="B40" s="3">
        <v>10.25</v>
      </c>
    </row>
    <row r="41" spans="1:10">
      <c r="A41" s="4">
        <v>1</v>
      </c>
      <c r="B41" s="3">
        <v>6.5</v>
      </c>
    </row>
    <row r="42" spans="1:10">
      <c r="A42" s="4">
        <v>1</v>
      </c>
      <c r="B42" s="3">
        <v>19.25</v>
      </c>
      <c r="E42" t="s">
        <v>80</v>
      </c>
      <c r="J42" t="s">
        <v>81</v>
      </c>
    </row>
    <row r="44" spans="1:10">
      <c r="A44" s="4">
        <v>1</v>
      </c>
      <c r="B44" s="3">
        <v>13</v>
      </c>
      <c r="E44" t="s">
        <v>82</v>
      </c>
      <c r="J44" t="s">
        <v>83</v>
      </c>
    </row>
    <row r="45" spans="1:10">
      <c r="A45" s="4">
        <v>1</v>
      </c>
      <c r="B45" s="3">
        <v>6.25</v>
      </c>
    </row>
    <row r="46" spans="1:10">
      <c r="A46" s="4">
        <v>1</v>
      </c>
      <c r="B46" s="3">
        <v>20.25</v>
      </c>
    </row>
    <row r="47" spans="1:10">
      <c r="A47" s="4">
        <v>1</v>
      </c>
      <c r="B47" s="3">
        <v>16.25</v>
      </c>
    </row>
    <row r="48" spans="1:10">
      <c r="A48" s="4">
        <v>1</v>
      </c>
      <c r="B48" s="3">
        <v>9</v>
      </c>
    </row>
    <row r="49" spans="1:2">
      <c r="A49" s="4">
        <v>1</v>
      </c>
      <c r="B49" s="3">
        <v>10.25</v>
      </c>
    </row>
    <row r="50" spans="1:2">
      <c r="A50" s="4">
        <v>1</v>
      </c>
      <c r="B50" s="3">
        <v>13</v>
      </c>
    </row>
    <row r="51" spans="1:2">
      <c r="A51" s="4">
        <v>1</v>
      </c>
      <c r="B51" s="3">
        <v>19.5</v>
      </c>
    </row>
    <row r="52" spans="1:2">
      <c r="A52" s="4">
        <v>1</v>
      </c>
      <c r="B52" s="3">
        <v>7.75</v>
      </c>
    </row>
    <row r="53" spans="1:2">
      <c r="A53" s="4">
        <v>1</v>
      </c>
      <c r="B53" s="3">
        <v>20</v>
      </c>
    </row>
    <row r="54" spans="1:2">
      <c r="A54" s="4">
        <v>1</v>
      </c>
      <c r="B54" s="3">
        <v>7.75</v>
      </c>
    </row>
    <row r="55" spans="1:2">
      <c r="A55" s="4">
        <v>1</v>
      </c>
      <c r="B55" s="3">
        <v>8.25</v>
      </c>
    </row>
    <row r="56" spans="1:2">
      <c r="A56" s="4">
        <v>1</v>
      </c>
      <c r="B56" s="3">
        <v>16.25</v>
      </c>
    </row>
    <row r="57" spans="1:2">
      <c r="A57" s="4">
        <v>1</v>
      </c>
      <c r="B57" s="3">
        <v>24.25</v>
      </c>
    </row>
    <row r="58" spans="1:2">
      <c r="A58" s="4">
        <v>1</v>
      </c>
      <c r="B58" s="3">
        <v>24</v>
      </c>
    </row>
    <row r="59" spans="1:2">
      <c r="A59" s="4">
        <v>1</v>
      </c>
      <c r="B59" s="3">
        <v>20.25</v>
      </c>
    </row>
    <row r="60" spans="1:2">
      <c r="A60" s="4">
        <v>1</v>
      </c>
      <c r="B60" s="3">
        <v>8</v>
      </c>
    </row>
    <row r="61" spans="1:2">
      <c r="A61" s="4">
        <v>1</v>
      </c>
      <c r="B61" s="3">
        <v>13.75</v>
      </c>
    </row>
    <row r="62" spans="1:2">
      <c r="A62" s="4">
        <v>1</v>
      </c>
      <c r="B62" s="3">
        <v>7.5</v>
      </c>
    </row>
    <row r="63" spans="1:2">
      <c r="A63" s="4">
        <v>1</v>
      </c>
      <c r="B63" s="3">
        <v>17</v>
      </c>
    </row>
    <row r="64" spans="1:2">
      <c r="A64" s="4">
        <v>1</v>
      </c>
      <c r="B64" s="3">
        <v>6.75</v>
      </c>
    </row>
    <row r="65" spans="1:2">
      <c r="A65" s="4">
        <v>1</v>
      </c>
      <c r="B65" s="3">
        <v>14.25</v>
      </c>
    </row>
    <row r="66" spans="1:2">
      <c r="A66" s="4">
        <v>1</v>
      </c>
      <c r="B66" s="3">
        <v>12</v>
      </c>
    </row>
    <row r="67" spans="1:2">
      <c r="A67" s="4">
        <v>1</v>
      </c>
      <c r="B67" s="3">
        <v>7</v>
      </c>
    </row>
    <row r="68" spans="1:2">
      <c r="A68" s="4">
        <v>1</v>
      </c>
      <c r="B68" s="3">
        <v>8.75</v>
      </c>
    </row>
    <row r="69" spans="1:2">
      <c r="A69" s="4">
        <v>1</v>
      </c>
      <c r="B69" s="3">
        <v>11.25</v>
      </c>
    </row>
    <row r="70" spans="1:2">
      <c r="A70" s="4">
        <v>1</v>
      </c>
      <c r="B70" s="3">
        <v>5.25</v>
      </c>
    </row>
    <row r="71" spans="1:2">
      <c r="A71" s="4">
        <v>1</v>
      </c>
      <c r="B71" s="3">
        <v>12.5</v>
      </c>
    </row>
    <row r="72" spans="1:2">
      <c r="A72" s="4">
        <v>1</v>
      </c>
      <c r="B72" s="3">
        <v>6.25</v>
      </c>
    </row>
    <row r="73" spans="1:2">
      <c r="A73" s="4">
        <v>1</v>
      </c>
      <c r="B73" s="3">
        <v>8.75</v>
      </c>
    </row>
    <row r="74" spans="1:2">
      <c r="A74" s="4">
        <v>1</v>
      </c>
      <c r="B74" s="3">
        <v>8.75</v>
      </c>
    </row>
    <row r="75" spans="1:2">
      <c r="A75" s="4">
        <v>1</v>
      </c>
      <c r="B75" s="3">
        <v>11.75</v>
      </c>
    </row>
    <row r="76" spans="1:2">
      <c r="A76" s="4">
        <v>1</v>
      </c>
      <c r="B76" s="3">
        <v>8</v>
      </c>
    </row>
    <row r="77" spans="1:2">
      <c r="A77" s="4">
        <v>1</v>
      </c>
      <c r="B77" s="3">
        <v>16.25</v>
      </c>
    </row>
    <row r="78" spans="1:2">
      <c r="A78" s="4">
        <v>1</v>
      </c>
      <c r="B78" s="3">
        <v>6.5</v>
      </c>
    </row>
    <row r="79" spans="1:2">
      <c r="A79" s="4">
        <v>1</v>
      </c>
      <c r="B79" s="3">
        <v>21.25</v>
      </c>
    </row>
    <row r="80" spans="1:2">
      <c r="A80" s="4">
        <v>1</v>
      </c>
      <c r="B80" s="3">
        <v>18.5</v>
      </c>
    </row>
    <row r="81" spans="1:2">
      <c r="A81" s="4">
        <v>1</v>
      </c>
      <c r="B81" s="3">
        <v>6.75</v>
      </c>
    </row>
    <row r="82" spans="1:2">
      <c r="A82" s="4">
        <v>1</v>
      </c>
      <c r="B82" s="3">
        <v>11.25</v>
      </c>
    </row>
    <row r="83" spans="1:2">
      <c r="A83" s="4">
        <v>1</v>
      </c>
      <c r="B83" s="3">
        <v>11.75</v>
      </c>
    </row>
    <row r="84" spans="1:2">
      <c r="A84" s="4">
        <v>1</v>
      </c>
      <c r="B84" s="3">
        <v>6.25</v>
      </c>
    </row>
    <row r="85" spans="1:2">
      <c r="A85" s="4">
        <v>1</v>
      </c>
      <c r="B85" s="3">
        <v>15.5</v>
      </c>
    </row>
    <row r="86" spans="1:2">
      <c r="A86" s="4">
        <v>1</v>
      </c>
      <c r="B86" s="3">
        <v>7.5</v>
      </c>
    </row>
    <row r="87" spans="1:2">
      <c r="A87" s="4">
        <v>1</v>
      </c>
      <c r="B87" s="3">
        <v>16.25</v>
      </c>
    </row>
    <row r="88" spans="1:2">
      <c r="A88" s="4">
        <v>1</v>
      </c>
      <c r="B88" s="3">
        <v>21.75</v>
      </c>
    </row>
    <row r="89" spans="1:2">
      <c r="A89" s="4">
        <v>1</v>
      </c>
      <c r="B89" s="3">
        <v>13.25</v>
      </c>
    </row>
    <row r="90" spans="1:2">
      <c r="A90" s="4">
        <v>1</v>
      </c>
      <c r="B90" s="3">
        <v>15.25</v>
      </c>
    </row>
    <row r="91" spans="1:2">
      <c r="A91" s="4">
        <v>1</v>
      </c>
      <c r="B91" s="3">
        <v>11.25</v>
      </c>
    </row>
    <row r="92" spans="1:2">
      <c r="A92" s="4">
        <v>1</v>
      </c>
      <c r="B92" s="3">
        <v>21.75</v>
      </c>
    </row>
    <row r="93" spans="1:2">
      <c r="A93" s="4">
        <v>1</v>
      </c>
      <c r="B93" s="3">
        <v>12.5</v>
      </c>
    </row>
    <row r="94" spans="1:2">
      <c r="A94" s="4">
        <v>1</v>
      </c>
      <c r="B94" s="3">
        <v>7.25</v>
      </c>
    </row>
    <row r="95" spans="1:2">
      <c r="A95" s="4">
        <v>1</v>
      </c>
      <c r="B95" s="3">
        <v>9.75</v>
      </c>
    </row>
    <row r="96" spans="1:2">
      <c r="A96" s="4">
        <v>1</v>
      </c>
      <c r="B96" s="3">
        <v>8.75</v>
      </c>
    </row>
    <row r="97" spans="1:2">
      <c r="A97" s="4">
        <v>1</v>
      </c>
      <c r="B97" s="3">
        <v>4</v>
      </c>
    </row>
    <row r="98" spans="1:2">
      <c r="A98" s="4">
        <v>1</v>
      </c>
      <c r="B98" s="3">
        <v>11</v>
      </c>
    </row>
    <row r="99" spans="1:2">
      <c r="A99" s="4">
        <v>1</v>
      </c>
      <c r="B99" s="3">
        <v>5.75</v>
      </c>
    </row>
    <row r="100" spans="1:2">
      <c r="A100" s="4">
        <v>1</v>
      </c>
      <c r="B100" s="3">
        <v>7.5</v>
      </c>
    </row>
    <row r="101" spans="1:2">
      <c r="A101" s="4">
        <v>1</v>
      </c>
      <c r="B101" s="3">
        <v>8.75</v>
      </c>
    </row>
    <row r="102" spans="1:2">
      <c r="A102" s="4">
        <v>1</v>
      </c>
      <c r="B102" s="3">
        <v>5.75</v>
      </c>
    </row>
    <row r="103" spans="1:2">
      <c r="A103" s="4">
        <v>1</v>
      </c>
      <c r="B103" s="3">
        <v>4.5</v>
      </c>
    </row>
    <row r="104" spans="1:2">
      <c r="A104" s="4">
        <v>1</v>
      </c>
      <c r="B104" s="3">
        <v>10.75</v>
      </c>
    </row>
    <row r="105" spans="1:2">
      <c r="A105" s="4">
        <v>1</v>
      </c>
      <c r="B105" s="3">
        <v>9</v>
      </c>
    </row>
    <row r="106" spans="1:2">
      <c r="A106" s="4">
        <v>1</v>
      </c>
      <c r="B106" s="3">
        <v>7.75</v>
      </c>
    </row>
    <row r="107" spans="1:2">
      <c r="A107" s="4">
        <v>1</v>
      </c>
      <c r="B107" s="3">
        <v>17.5</v>
      </c>
    </row>
    <row r="108" spans="1:2">
      <c r="A108" s="4">
        <v>1</v>
      </c>
      <c r="B108" s="3">
        <v>6.5</v>
      </c>
    </row>
    <row r="109" spans="1:2">
      <c r="A109" s="4">
        <v>1</v>
      </c>
      <c r="B109" s="3">
        <v>6.5</v>
      </c>
    </row>
    <row r="110" spans="1:2">
      <c r="A110" s="4">
        <v>1</v>
      </c>
      <c r="B110" s="3">
        <v>5.25</v>
      </c>
    </row>
    <row r="111" spans="1:2">
      <c r="A111" s="4">
        <v>1</v>
      </c>
      <c r="B111" s="3">
        <v>6</v>
      </c>
    </row>
    <row r="112" spans="1:2">
      <c r="A112" s="4">
        <v>1</v>
      </c>
      <c r="B112" s="3">
        <v>13.5</v>
      </c>
    </row>
    <row r="113" spans="1:2">
      <c r="A113" s="4">
        <v>1</v>
      </c>
      <c r="B113" s="3">
        <v>13.5</v>
      </c>
    </row>
    <row r="114" spans="1:2">
      <c r="A114" s="4">
        <v>1</v>
      </c>
      <c r="B114" s="3">
        <v>14</v>
      </c>
    </row>
    <row r="115" spans="1:2">
      <c r="A115" s="4">
        <v>1</v>
      </c>
      <c r="B115" s="3">
        <v>15</v>
      </c>
    </row>
    <row r="116" spans="1:2">
      <c r="A116" s="4">
        <v>1</v>
      </c>
      <c r="B116" s="3">
        <v>6.5</v>
      </c>
    </row>
    <row r="117" spans="1:2">
      <c r="A117" s="4">
        <v>1</v>
      </c>
      <c r="B117" s="3">
        <v>6.25</v>
      </c>
    </row>
    <row r="118" spans="1:2">
      <c r="A118" s="4">
        <v>1</v>
      </c>
      <c r="B118" s="3">
        <v>4.75</v>
      </c>
    </row>
    <row r="119" spans="1:2">
      <c r="A119" s="4">
        <v>1</v>
      </c>
      <c r="B119" s="3">
        <v>24.5</v>
      </c>
    </row>
    <row r="120" spans="1:2">
      <c r="A120" s="4">
        <v>1</v>
      </c>
      <c r="B120" s="3">
        <v>5.5</v>
      </c>
    </row>
    <row r="121" spans="1:2">
      <c r="A121" s="4">
        <v>1</v>
      </c>
      <c r="B121" s="3">
        <v>6.25</v>
      </c>
    </row>
    <row r="122" spans="1:2">
      <c r="A122" s="4">
        <v>1</v>
      </c>
      <c r="B122" s="3">
        <v>11</v>
      </c>
    </row>
    <row r="123" spans="1:2">
      <c r="A123" s="4">
        <v>1</v>
      </c>
      <c r="B123" s="3">
        <v>15.5</v>
      </c>
    </row>
    <row r="124" spans="1:2">
      <c r="A124" s="4">
        <v>1</v>
      </c>
      <c r="B124" s="3">
        <v>7.5</v>
      </c>
    </row>
    <row r="125" spans="1:2">
      <c r="A125" s="4">
        <v>1</v>
      </c>
      <c r="B125" s="3">
        <v>6.75</v>
      </c>
    </row>
    <row r="126" spans="1:2">
      <c r="A126" s="4">
        <v>1</v>
      </c>
      <c r="B126" s="3">
        <v>9</v>
      </c>
    </row>
    <row r="127" spans="1:2">
      <c r="A127" s="4">
        <v>1</v>
      </c>
      <c r="B127" s="3">
        <v>6.75</v>
      </c>
    </row>
    <row r="128" spans="1:2">
      <c r="A128" s="4">
        <v>1</v>
      </c>
      <c r="B128" s="3">
        <v>10.25</v>
      </c>
    </row>
    <row r="129" spans="1:2">
      <c r="A129" s="4">
        <v>1</v>
      </c>
      <c r="B129" s="3">
        <v>8.5</v>
      </c>
    </row>
    <row r="130" spans="1:2">
      <c r="A130" s="4">
        <v>1</v>
      </c>
      <c r="B130" s="3">
        <v>8</v>
      </c>
    </row>
    <row r="131" spans="1:2">
      <c r="A131" s="4">
        <v>1</v>
      </c>
      <c r="B131" s="3">
        <v>6.75</v>
      </c>
    </row>
    <row r="132" spans="1:2">
      <c r="A132" s="4">
        <v>1</v>
      </c>
      <c r="B132" s="3">
        <v>7.5</v>
      </c>
    </row>
    <row r="133" spans="1:2">
      <c r="A133" s="4">
        <v>1</v>
      </c>
      <c r="B133" s="3">
        <v>17.25</v>
      </c>
    </row>
    <row r="134" spans="1:2">
      <c r="A134" s="4">
        <v>1</v>
      </c>
      <c r="B134" s="3">
        <v>6</v>
      </c>
    </row>
    <row r="135" spans="1:2">
      <c r="A135" s="4">
        <v>1</v>
      </c>
      <c r="B135" s="3">
        <v>6</v>
      </c>
    </row>
    <row r="136" spans="1:2">
      <c r="A136" s="4">
        <v>1</v>
      </c>
      <c r="B136" s="3">
        <v>22</v>
      </c>
    </row>
    <row r="137" spans="1:2">
      <c r="A137" s="4">
        <v>1</v>
      </c>
      <c r="B137" s="3">
        <v>10.75</v>
      </c>
    </row>
    <row r="138" spans="1:2">
      <c r="A138" s="4">
        <v>1</v>
      </c>
      <c r="B138" s="3">
        <v>6.5</v>
      </c>
    </row>
    <row r="139" spans="1:2">
      <c r="A139" s="4">
        <v>1</v>
      </c>
      <c r="B139" s="3">
        <v>7.5</v>
      </c>
    </row>
    <row r="140" spans="1:2">
      <c r="A140" s="4">
        <v>1</v>
      </c>
      <c r="B140" s="3">
        <v>8.5</v>
      </c>
    </row>
    <row r="141" spans="1:2">
      <c r="A141" s="4">
        <v>1</v>
      </c>
      <c r="B141" s="3">
        <v>7.5</v>
      </c>
    </row>
    <row r="142" spans="1:2">
      <c r="A142" s="4">
        <v>1</v>
      </c>
      <c r="B142" s="3">
        <v>16</v>
      </c>
    </row>
    <row r="143" spans="1:2">
      <c r="A143" s="4">
        <v>1</v>
      </c>
      <c r="B143" s="3">
        <v>8.25</v>
      </c>
    </row>
    <row r="144" spans="1:2">
      <c r="A144" s="4">
        <v>1</v>
      </c>
      <c r="B144" s="3">
        <v>5.75</v>
      </c>
    </row>
    <row r="145" spans="1:2">
      <c r="A145" s="4">
        <v>1</v>
      </c>
      <c r="B145" s="3">
        <v>12.75</v>
      </c>
    </row>
    <row r="146" spans="1:2">
      <c r="A146" s="4">
        <v>1</v>
      </c>
      <c r="B146" s="3">
        <v>14</v>
      </c>
    </row>
    <row r="147" spans="1:2">
      <c r="A147" s="4">
        <v>1</v>
      </c>
      <c r="B147" s="3">
        <v>11</v>
      </c>
    </row>
    <row r="148" spans="1:2">
      <c r="A148" s="4">
        <v>1</v>
      </c>
      <c r="B148" s="3">
        <v>10.5</v>
      </c>
    </row>
    <row r="149" spans="1:2">
      <c r="A149" s="4">
        <v>1</v>
      </c>
      <c r="B149" s="3">
        <v>5.5</v>
      </c>
    </row>
    <row r="150" spans="1:2">
      <c r="A150" s="4">
        <v>1</v>
      </c>
      <c r="B150" s="3">
        <v>6.25</v>
      </c>
    </row>
    <row r="151" spans="1:2">
      <c r="A151" s="4">
        <v>1</v>
      </c>
      <c r="B151" s="3">
        <v>11.5</v>
      </c>
    </row>
    <row r="152" spans="1:2">
      <c r="A152" s="4">
        <v>1</v>
      </c>
      <c r="B152" s="3">
        <v>23</v>
      </c>
    </row>
    <row r="153" spans="1:2">
      <c r="A153" s="4">
        <v>1</v>
      </c>
      <c r="B153" s="3">
        <v>12.75</v>
      </c>
    </row>
    <row r="154" spans="1:2">
      <c r="A154" s="4">
        <v>1</v>
      </c>
      <c r="B154" s="3">
        <v>8.25</v>
      </c>
    </row>
    <row r="155" spans="1:2">
      <c r="A155" s="4">
        <v>1</v>
      </c>
      <c r="B155" s="3">
        <v>12.5</v>
      </c>
    </row>
    <row r="156" spans="1:2">
      <c r="A156" s="4">
        <v>1</v>
      </c>
      <c r="B156" s="3">
        <v>10.5</v>
      </c>
    </row>
    <row r="157" spans="1:2">
      <c r="A157" s="4">
        <v>1</v>
      </c>
      <c r="B157" s="3">
        <v>9</v>
      </c>
    </row>
    <row r="158" spans="1:2">
      <c r="A158" s="4">
        <v>1</v>
      </c>
      <c r="B158" s="3">
        <v>7.5</v>
      </c>
    </row>
    <row r="159" spans="1:2">
      <c r="A159" s="4">
        <v>1</v>
      </c>
      <c r="B159" s="3">
        <v>7.25</v>
      </c>
    </row>
    <row r="160" spans="1:2">
      <c r="A160" s="4">
        <v>1</v>
      </c>
      <c r="B160" s="3">
        <v>20.25</v>
      </c>
    </row>
    <row r="161" spans="1:2">
      <c r="A161" s="4">
        <v>1</v>
      </c>
      <c r="B161" s="3">
        <v>6.5</v>
      </c>
    </row>
    <row r="162" spans="1:2">
      <c r="A162" s="4">
        <v>1</v>
      </c>
      <c r="B162" s="3">
        <v>11</v>
      </c>
    </row>
    <row r="163" spans="1:2">
      <c r="A163" s="4">
        <v>1</v>
      </c>
      <c r="B163" s="3">
        <v>18.5</v>
      </c>
    </row>
    <row r="164" spans="1:2">
      <c r="A164" s="4">
        <v>1</v>
      </c>
      <c r="B164" s="3">
        <v>12.5</v>
      </c>
    </row>
    <row r="165" spans="1:2">
      <c r="A165" s="4">
        <v>1</v>
      </c>
      <c r="B165" s="3">
        <v>29.25</v>
      </c>
    </row>
    <row r="166" spans="1:2">
      <c r="A166" s="4">
        <v>1</v>
      </c>
      <c r="B166" s="3">
        <v>11.75</v>
      </c>
    </row>
    <row r="167" spans="1:2">
      <c r="A167" s="4">
        <v>1</v>
      </c>
      <c r="B167" s="3">
        <v>9.75</v>
      </c>
    </row>
    <row r="168" spans="1:2">
      <c r="A168" s="4">
        <v>1</v>
      </c>
      <c r="B168" s="3">
        <v>10</v>
      </c>
    </row>
    <row r="169" spans="1:2">
      <c r="A169" s="4">
        <v>1</v>
      </c>
      <c r="B169" s="3">
        <v>10.25</v>
      </c>
    </row>
    <row r="170" spans="1:2">
      <c r="A170" s="4">
        <v>1</v>
      </c>
      <c r="B170" s="3">
        <v>12.5</v>
      </c>
    </row>
    <row r="171" spans="1:2">
      <c r="A171" s="4">
        <v>1</v>
      </c>
      <c r="B171" s="3">
        <v>4.5</v>
      </c>
    </row>
    <row r="172" spans="1:2">
      <c r="A172" s="4">
        <v>1</v>
      </c>
      <c r="B172" s="3">
        <v>28</v>
      </c>
    </row>
    <row r="173" spans="1:2">
      <c r="A173" s="4">
        <v>1</v>
      </c>
      <c r="B173" s="3">
        <v>21</v>
      </c>
    </row>
    <row r="174" spans="1:2">
      <c r="A174" s="4">
        <v>1</v>
      </c>
      <c r="B174" s="3">
        <v>18.5</v>
      </c>
    </row>
    <row r="175" spans="1:2">
      <c r="A175" s="4">
        <v>1</v>
      </c>
      <c r="B175" s="3">
        <v>8.75</v>
      </c>
    </row>
    <row r="176" spans="1:2">
      <c r="A176" s="4">
        <v>1</v>
      </c>
      <c r="B176" s="3">
        <v>7.5</v>
      </c>
    </row>
    <row r="177" spans="1:2">
      <c r="A177" s="4">
        <v>1</v>
      </c>
      <c r="B177" s="3">
        <v>11.5</v>
      </c>
    </row>
    <row r="178" spans="1:2">
      <c r="A178" s="4">
        <v>1</v>
      </c>
      <c r="B178" s="3">
        <v>13.75</v>
      </c>
    </row>
    <row r="179" spans="1:2">
      <c r="A179" s="4">
        <v>1</v>
      </c>
      <c r="B179" s="3">
        <v>20</v>
      </c>
    </row>
    <row r="180" spans="1:2">
      <c r="A180" s="4">
        <v>1</v>
      </c>
      <c r="B180" s="3">
        <v>14.25</v>
      </c>
    </row>
    <row r="181" spans="1:2">
      <c r="A181" s="4">
        <v>1</v>
      </c>
      <c r="B181" s="3">
        <v>6.25</v>
      </c>
    </row>
    <row r="182" spans="1:2">
      <c r="A182" s="4">
        <v>1</v>
      </c>
      <c r="B182" s="3">
        <v>18.75</v>
      </c>
    </row>
    <row r="183" spans="1:2">
      <c r="A183" s="4">
        <v>1</v>
      </c>
      <c r="B183" s="3">
        <v>7.25</v>
      </c>
    </row>
    <row r="184" spans="1:2">
      <c r="A184" s="4">
        <v>1</v>
      </c>
      <c r="B184" s="3">
        <v>10.5</v>
      </c>
    </row>
    <row r="185" spans="1:2">
      <c r="A185" s="4">
        <v>1</v>
      </c>
      <c r="B185" s="3">
        <v>21</v>
      </c>
    </row>
    <row r="186" spans="1:2">
      <c r="A186" s="4">
        <v>1</v>
      </c>
      <c r="B186" s="3">
        <v>10.75</v>
      </c>
    </row>
    <row r="187" spans="1:2">
      <c r="A187" s="4">
        <v>1</v>
      </c>
      <c r="B187" s="3">
        <v>6.5</v>
      </c>
    </row>
    <row r="188" spans="1:2">
      <c r="A188" s="4">
        <v>1</v>
      </c>
      <c r="B188" s="3">
        <v>12.75</v>
      </c>
    </row>
    <row r="189" spans="1:2">
      <c r="A189" s="4">
        <v>1</v>
      </c>
      <c r="B189" s="3">
        <v>12</v>
      </c>
    </row>
    <row r="190" spans="1:2">
      <c r="A190" s="4">
        <v>1</v>
      </c>
      <c r="B190" s="3">
        <v>7.75</v>
      </c>
    </row>
    <row r="191" spans="1:2">
      <c r="A191" s="4">
        <v>1</v>
      </c>
      <c r="B191" s="3">
        <v>5.75</v>
      </c>
    </row>
    <row r="192" spans="1:2">
      <c r="A192" s="4">
        <v>1</v>
      </c>
      <c r="B192" s="3">
        <v>10.25</v>
      </c>
    </row>
    <row r="193" spans="1:2">
      <c r="A193" s="4">
        <v>1</v>
      </c>
      <c r="B193" s="3">
        <v>12</v>
      </c>
    </row>
    <row r="194" spans="1:2">
      <c r="A194" s="4">
        <v>1</v>
      </c>
      <c r="B194" s="3">
        <v>25</v>
      </c>
    </row>
    <row r="195" spans="1:2">
      <c r="A195" s="4">
        <v>1</v>
      </c>
      <c r="B195" s="3">
        <v>6</v>
      </c>
    </row>
    <row r="196" spans="1:2">
      <c r="A196" s="4">
        <v>1</v>
      </c>
      <c r="B196" s="3">
        <v>6.25</v>
      </c>
    </row>
    <row r="197" spans="1:2">
      <c r="A197" s="4">
        <v>1</v>
      </c>
      <c r="B197" s="3">
        <v>12</v>
      </c>
    </row>
    <row r="198" spans="1:2">
      <c r="A198" s="4">
        <v>1</v>
      </c>
      <c r="B198" s="3">
        <v>7</v>
      </c>
    </row>
    <row r="199" spans="1:2">
      <c r="A199" s="4">
        <v>1</v>
      </c>
      <c r="B199" s="3">
        <v>18.25</v>
      </c>
    </row>
    <row r="200" spans="1:2">
      <c r="A200" s="4">
        <v>1</v>
      </c>
      <c r="B200" s="3">
        <v>12.75</v>
      </c>
    </row>
    <row r="201" spans="1:2">
      <c r="A201" s="4">
        <v>1</v>
      </c>
      <c r="B201" s="3">
        <v>6.25</v>
      </c>
    </row>
    <row r="202" spans="1:2">
      <c r="A202" s="4">
        <v>1</v>
      </c>
      <c r="B202" s="3">
        <v>7</v>
      </c>
    </row>
    <row r="203" spans="1:2">
      <c r="A203" s="4">
        <v>1</v>
      </c>
      <c r="B203" s="3">
        <v>14.25</v>
      </c>
    </row>
    <row r="204" spans="1:2">
      <c r="A204" s="4">
        <v>1</v>
      </c>
      <c r="B204" s="3">
        <v>18.25</v>
      </c>
    </row>
    <row r="205" spans="1:2">
      <c r="A205" s="4">
        <v>1</v>
      </c>
      <c r="B205" s="3">
        <v>29.75</v>
      </c>
    </row>
    <row r="206" spans="1:2">
      <c r="A206" s="4">
        <v>1</v>
      </c>
      <c r="B206" s="3">
        <v>11.75</v>
      </c>
    </row>
    <row r="207" spans="1:2">
      <c r="A207" s="4">
        <v>1</v>
      </c>
      <c r="B207" s="3">
        <v>20.75</v>
      </c>
    </row>
    <row r="208" spans="1:2">
      <c r="A208" s="4">
        <v>1</v>
      </c>
      <c r="B208" s="3">
        <v>13.25</v>
      </c>
    </row>
    <row r="209" spans="1:2">
      <c r="A209" s="4">
        <v>1</v>
      </c>
      <c r="B209" s="3">
        <v>9.5</v>
      </c>
    </row>
    <row r="210" spans="1:2">
      <c r="A210" s="4">
        <v>1</v>
      </c>
      <c r="B210" s="3">
        <v>18.75</v>
      </c>
    </row>
    <row r="211" spans="1:2">
      <c r="A211" s="4">
        <v>1</v>
      </c>
      <c r="B211" s="3">
        <v>26.5</v>
      </c>
    </row>
    <row r="212" spans="1:2">
      <c r="A212" s="4">
        <v>1</v>
      </c>
      <c r="B212" s="3">
        <v>10</v>
      </c>
    </row>
    <row r="213" spans="1:2">
      <c r="A213" s="4">
        <v>1</v>
      </c>
      <c r="B213" s="3">
        <v>19.75</v>
      </c>
    </row>
    <row r="214" spans="1:2">
      <c r="A214" s="4">
        <v>1</v>
      </c>
      <c r="B214" s="3">
        <v>10.5</v>
      </c>
    </row>
    <row r="215" spans="1:2">
      <c r="A215" s="4">
        <v>1</v>
      </c>
      <c r="B215" s="3">
        <v>9.25</v>
      </c>
    </row>
    <row r="216" spans="1:2">
      <c r="A216" s="4">
        <v>1</v>
      </c>
      <c r="B216" s="3">
        <v>19</v>
      </c>
    </row>
    <row r="217" spans="1:2">
      <c r="A217" s="4">
        <v>1</v>
      </c>
      <c r="B217" s="3">
        <v>4.75</v>
      </c>
    </row>
    <row r="218" spans="1:2">
      <c r="A218" s="4">
        <v>1</v>
      </c>
      <c r="B218" s="3">
        <v>18.5</v>
      </c>
    </row>
    <row r="219" spans="1:2">
      <c r="A219" s="4">
        <v>1</v>
      </c>
      <c r="B219" s="3">
        <v>12</v>
      </c>
    </row>
    <row r="220" spans="1:2">
      <c r="A220" s="4">
        <v>1</v>
      </c>
      <c r="B220" s="3">
        <v>9</v>
      </c>
    </row>
    <row r="221" spans="1:2">
      <c r="A221" s="4">
        <v>1</v>
      </c>
      <c r="B221" s="3">
        <v>13.25</v>
      </c>
    </row>
    <row r="222" spans="1:2">
      <c r="A222" s="4">
        <v>1</v>
      </c>
      <c r="B222" s="3">
        <v>9.75</v>
      </c>
    </row>
    <row r="223" spans="1:2">
      <c r="A223" s="4">
        <v>1</v>
      </c>
      <c r="B223" s="3">
        <v>16.5</v>
      </c>
    </row>
    <row r="224" spans="1:2">
      <c r="A224" s="4">
        <v>1</v>
      </c>
      <c r="B224" s="3">
        <v>11</v>
      </c>
    </row>
    <row r="225" spans="1:2">
      <c r="A225" s="4">
        <v>1</v>
      </c>
      <c r="B225" s="3">
        <v>11.25</v>
      </c>
    </row>
    <row r="226" spans="1:2">
      <c r="A226" s="4">
        <v>1</v>
      </c>
      <c r="B226" s="3">
        <v>10.5</v>
      </c>
    </row>
    <row r="227" spans="1:2">
      <c r="A227" s="4">
        <v>1</v>
      </c>
      <c r="B227" s="3">
        <v>9.5</v>
      </c>
    </row>
    <row r="228" spans="1:2">
      <c r="A228" s="4">
        <v>1</v>
      </c>
      <c r="B228" s="3">
        <v>13.25</v>
      </c>
    </row>
    <row r="229" spans="1:2">
      <c r="A229" s="4">
        <v>1</v>
      </c>
      <c r="B229" s="3">
        <v>8.25</v>
      </c>
    </row>
    <row r="230" spans="1:2">
      <c r="A230" s="4">
        <v>1</v>
      </c>
      <c r="B230" s="3">
        <v>10.25</v>
      </c>
    </row>
    <row r="231" spans="1:2">
      <c r="A231" s="4">
        <v>1</v>
      </c>
      <c r="B231" s="3">
        <v>14.75</v>
      </c>
    </row>
    <row r="232" spans="1:2">
      <c r="A232" s="4">
        <v>1</v>
      </c>
      <c r="B232" s="3">
        <v>19.75</v>
      </c>
    </row>
    <row r="233" spans="1:2">
      <c r="A233" s="4">
        <v>1</v>
      </c>
      <c r="B233" s="3">
        <v>15</v>
      </c>
    </row>
    <row r="234" spans="1:2">
      <c r="A234" s="4">
        <v>1</v>
      </c>
      <c r="B234" s="3">
        <v>11.75</v>
      </c>
    </row>
    <row r="235" spans="1:2">
      <c r="A235" s="4">
        <v>1</v>
      </c>
      <c r="B235" s="3">
        <v>11</v>
      </c>
    </row>
    <row r="236" spans="1:2">
      <c r="A236" s="4">
        <v>1</v>
      </c>
      <c r="B236" s="3">
        <v>6.25</v>
      </c>
    </row>
    <row r="237" spans="1:2">
      <c r="A237" s="4">
        <v>1</v>
      </c>
      <c r="B237" s="3">
        <v>9</v>
      </c>
    </row>
    <row r="238" spans="1:2">
      <c r="A238" s="4">
        <v>1</v>
      </c>
      <c r="B238" s="3">
        <v>6.75</v>
      </c>
    </row>
    <row r="239" spans="1:2">
      <c r="A239" s="4">
        <v>1</v>
      </c>
      <c r="B239" s="3">
        <v>11</v>
      </c>
    </row>
    <row r="240" spans="1:2">
      <c r="A240" s="4">
        <v>1</v>
      </c>
      <c r="B240" s="3">
        <v>11.25</v>
      </c>
    </row>
    <row r="241" spans="1:2">
      <c r="A241" s="4">
        <v>1</v>
      </c>
      <c r="B241" s="3">
        <v>26</v>
      </c>
    </row>
    <row r="242" spans="1:2">
      <c r="A242" s="4">
        <v>1</v>
      </c>
      <c r="B242" s="3">
        <v>15.25</v>
      </c>
    </row>
    <row r="243" spans="1:2">
      <c r="A243" s="4">
        <v>1</v>
      </c>
      <c r="B243" s="3">
        <v>11</v>
      </c>
    </row>
    <row r="244" spans="1:2">
      <c r="A244" s="4">
        <v>1</v>
      </c>
      <c r="B244" s="3">
        <v>12</v>
      </c>
    </row>
    <row r="245" spans="1:2">
      <c r="A245" s="4">
        <v>1</v>
      </c>
      <c r="B245" s="3">
        <v>10.5</v>
      </c>
    </row>
    <row r="246" spans="1:2">
      <c r="A246" s="4">
        <v>1</v>
      </c>
      <c r="B246" s="3">
        <v>4.75</v>
      </c>
    </row>
    <row r="247" spans="1:2">
      <c r="A247" s="4">
        <v>1</v>
      </c>
      <c r="B247" s="3">
        <v>8.5</v>
      </c>
    </row>
    <row r="248" spans="1:2">
      <c r="A248" s="4">
        <v>1</v>
      </c>
      <c r="B248" s="3">
        <v>4.25</v>
      </c>
    </row>
    <row r="249" spans="1:2">
      <c r="A249" s="4">
        <v>1</v>
      </c>
      <c r="B249" s="3">
        <v>10.25</v>
      </c>
    </row>
    <row r="250" spans="1:2">
      <c r="A250" s="4">
        <v>1</v>
      </c>
      <c r="B250" s="3">
        <v>14.75</v>
      </c>
    </row>
    <row r="251" spans="1:2">
      <c r="A251" s="4">
        <v>1</v>
      </c>
      <c r="B251" s="3">
        <v>17.5</v>
      </c>
    </row>
    <row r="252" spans="1:2">
      <c r="A252" s="4">
        <v>1</v>
      </c>
      <c r="B252" s="3">
        <v>8.5</v>
      </c>
    </row>
    <row r="253" spans="1:2">
      <c r="A253" s="4">
        <v>1</v>
      </c>
      <c r="B253" s="3">
        <v>15.5</v>
      </c>
    </row>
    <row r="254" spans="1:2">
      <c r="A254" s="4">
        <v>1</v>
      </c>
      <c r="B254" s="3">
        <v>12.75</v>
      </c>
    </row>
    <row r="255" spans="1:2">
      <c r="A255" s="4">
        <v>1</v>
      </c>
      <c r="B255" s="3">
        <v>12.25</v>
      </c>
    </row>
    <row r="256" spans="1:2">
      <c r="A256" s="4">
        <v>1</v>
      </c>
      <c r="B256" s="3">
        <v>15.25</v>
      </c>
    </row>
    <row r="257" spans="1:2">
      <c r="A257" s="4">
        <v>1</v>
      </c>
      <c r="B257" s="3">
        <v>7.25</v>
      </c>
    </row>
    <row r="258" spans="1:2">
      <c r="A258" s="4">
        <v>1</v>
      </c>
      <c r="B258" s="3">
        <v>9</v>
      </c>
    </row>
    <row r="259" spans="1:2">
      <c r="A259" s="4">
        <v>1</v>
      </c>
      <c r="B259" s="3">
        <v>21.75</v>
      </c>
    </row>
    <row r="260" spans="1:2">
      <c r="A260" s="4">
        <v>1</v>
      </c>
      <c r="B260" s="3">
        <v>22</v>
      </c>
    </row>
    <row r="261" spans="1:2">
      <c r="A261" s="4">
        <v>1</v>
      </c>
      <c r="B261" s="3">
        <v>7</v>
      </c>
    </row>
    <row r="262" spans="1:2">
      <c r="A262" s="4">
        <v>1</v>
      </c>
      <c r="B262" s="3">
        <v>6.75</v>
      </c>
    </row>
    <row r="263" spans="1:2">
      <c r="A263" s="4">
        <v>1</v>
      </c>
      <c r="B263" s="3">
        <v>14.75</v>
      </c>
    </row>
    <row r="264" spans="1:2">
      <c r="A264" s="4">
        <v>1</v>
      </c>
      <c r="B264" s="3">
        <v>10.5</v>
      </c>
    </row>
    <row r="265" spans="1:2">
      <c r="A265" s="4">
        <v>1</v>
      </c>
      <c r="B265" s="3">
        <v>11.75</v>
      </c>
    </row>
    <row r="266" spans="1:2">
      <c r="A266" s="4">
        <v>1</v>
      </c>
      <c r="B266" s="3">
        <v>13.5</v>
      </c>
    </row>
    <row r="267" spans="1:2">
      <c r="A267" s="4">
        <v>1</v>
      </c>
      <c r="B267" s="3">
        <v>10.5</v>
      </c>
    </row>
    <row r="268" spans="1:2">
      <c r="A268" s="4">
        <v>1</v>
      </c>
      <c r="B268" s="3">
        <v>16.25</v>
      </c>
    </row>
    <row r="269" spans="1:2">
      <c r="A269" s="4">
        <v>1</v>
      </c>
      <c r="B269" s="3">
        <v>14</v>
      </c>
    </row>
    <row r="270" spans="1:2">
      <c r="A270" s="4">
        <v>1</v>
      </c>
      <c r="B270" s="3">
        <v>9.75</v>
      </c>
    </row>
    <row r="271" spans="1:2">
      <c r="A271" s="4">
        <v>1</v>
      </c>
      <c r="B271" s="3">
        <v>23.5</v>
      </c>
    </row>
    <row r="272" spans="1:2">
      <c r="A272" s="4">
        <v>1</v>
      </c>
      <c r="B272" s="3">
        <v>14.5</v>
      </c>
    </row>
    <row r="273" spans="1:2">
      <c r="A273" s="4">
        <v>1</v>
      </c>
      <c r="B273" s="3">
        <v>14.25</v>
      </c>
    </row>
    <row r="274" spans="1:2">
      <c r="A274" s="4">
        <v>1</v>
      </c>
      <c r="B274" s="3">
        <v>9.75</v>
      </c>
    </row>
    <row r="275" spans="1:2">
      <c r="A275" s="4">
        <v>1</v>
      </c>
      <c r="B275" s="3">
        <v>9.5</v>
      </c>
    </row>
    <row r="276" spans="1:2">
      <c r="A276" s="4">
        <v>1</v>
      </c>
      <c r="B276" s="3">
        <v>7.5</v>
      </c>
    </row>
    <row r="277" spans="1:2">
      <c r="A277" s="4">
        <v>1</v>
      </c>
      <c r="B277" s="3">
        <v>9.25</v>
      </c>
    </row>
    <row r="278" spans="1:2">
      <c r="A278" s="4">
        <v>1</v>
      </c>
      <c r="B278" s="3">
        <v>11.75</v>
      </c>
    </row>
    <row r="279" spans="1:2">
      <c r="A279" s="4">
        <v>1</v>
      </c>
      <c r="B279" s="3">
        <v>14.25</v>
      </c>
    </row>
    <row r="280" spans="1:2">
      <c r="A280" s="4">
        <v>1</v>
      </c>
      <c r="B280" s="3">
        <v>8</v>
      </c>
    </row>
    <row r="281" spans="1:2">
      <c r="A281" s="4">
        <v>1</v>
      </c>
      <c r="B281" s="3">
        <v>18.5</v>
      </c>
    </row>
    <row r="282" spans="1:2">
      <c r="A282" s="4">
        <v>1</v>
      </c>
      <c r="B282" s="3">
        <v>9.25</v>
      </c>
    </row>
    <row r="283" spans="1:2">
      <c r="A283" s="4">
        <v>1</v>
      </c>
      <c r="B283" s="3">
        <v>5.5</v>
      </c>
    </row>
    <row r="284" spans="1:2">
      <c r="A284" s="4">
        <v>1</v>
      </c>
      <c r="B284" s="3">
        <v>15.75</v>
      </c>
    </row>
    <row r="285" spans="1:2">
      <c r="A285" s="4">
        <v>1</v>
      </c>
      <c r="B285" s="3">
        <v>14.5</v>
      </c>
    </row>
    <row r="286" spans="1:2">
      <c r="A286" s="4">
        <v>1</v>
      </c>
      <c r="B286" s="3">
        <v>11.75</v>
      </c>
    </row>
    <row r="287" spans="1:2">
      <c r="A287" s="4">
        <v>1</v>
      </c>
      <c r="B287" s="3">
        <v>11.5</v>
      </c>
    </row>
    <row r="288" spans="1:2">
      <c r="A288" s="4">
        <v>1</v>
      </c>
      <c r="B288" s="3">
        <v>9.25</v>
      </c>
    </row>
    <row r="289" spans="1:2">
      <c r="A289" s="4">
        <v>1</v>
      </c>
      <c r="B289" s="3">
        <v>9.25</v>
      </c>
    </row>
    <row r="290" spans="1:2">
      <c r="A290" s="4">
        <v>1</v>
      </c>
      <c r="B290" s="3">
        <v>17.25</v>
      </c>
    </row>
    <row r="291" spans="1:2">
      <c r="A291" s="4">
        <v>1</v>
      </c>
      <c r="B291" s="3">
        <v>7</v>
      </c>
    </row>
    <row r="292" spans="1:2">
      <c r="A292" s="4">
        <v>1</v>
      </c>
      <c r="B292" s="3">
        <v>10.25</v>
      </c>
    </row>
    <row r="293" spans="1:2">
      <c r="A293" s="4">
        <v>1</v>
      </c>
      <c r="B293" s="3">
        <v>28.75</v>
      </c>
    </row>
    <row r="294" spans="1:2">
      <c r="A294" s="4">
        <v>1</v>
      </c>
      <c r="B294" s="3">
        <v>9.75</v>
      </c>
    </row>
    <row r="295" spans="1:2">
      <c r="A295" s="4">
        <v>1</v>
      </c>
      <c r="B295" s="3">
        <v>16.75</v>
      </c>
    </row>
    <row r="296" spans="1:2">
      <c r="A296" s="4">
        <v>1</v>
      </c>
      <c r="B296" s="3">
        <v>13.75</v>
      </c>
    </row>
    <row r="297" spans="1:2">
      <c r="A297" s="4">
        <v>1</v>
      </c>
      <c r="B297" s="3">
        <v>6</v>
      </c>
    </row>
    <row r="298" spans="1:2">
      <c r="A298" s="4">
        <v>1</v>
      </c>
      <c r="B298" s="3">
        <v>10.25</v>
      </c>
    </row>
    <row r="299" spans="1:2">
      <c r="A299" s="4">
        <v>1</v>
      </c>
      <c r="B299" s="3">
        <v>10</v>
      </c>
    </row>
    <row r="300" spans="1:2">
      <c r="A300" s="4">
        <v>1</v>
      </c>
      <c r="B300" s="3">
        <v>11</v>
      </c>
    </row>
    <row r="301" spans="1:2">
      <c r="A301" s="4">
        <v>1</v>
      </c>
      <c r="B301" s="3">
        <v>7</v>
      </c>
    </row>
    <row r="302" spans="1:2">
      <c r="A302" s="4">
        <v>1</v>
      </c>
      <c r="B302" s="3">
        <v>14.75</v>
      </c>
    </row>
    <row r="303" spans="1:2">
      <c r="A303" s="4">
        <v>1</v>
      </c>
      <c r="B303" s="3">
        <v>17.75</v>
      </c>
    </row>
    <row r="304" spans="1:2">
      <c r="A304" s="4">
        <v>1</v>
      </c>
      <c r="B304" s="3">
        <v>19.25</v>
      </c>
    </row>
    <row r="305" spans="1:2">
      <c r="A305" s="4">
        <v>1</v>
      </c>
      <c r="B305" s="3">
        <v>10.5</v>
      </c>
    </row>
    <row r="306" spans="1:2">
      <c r="A306" s="4">
        <v>1</v>
      </c>
      <c r="B306" s="3">
        <v>21.5</v>
      </c>
    </row>
    <row r="307" spans="1:2">
      <c r="A307" s="4">
        <v>1</v>
      </c>
      <c r="B307" s="3">
        <v>8.5</v>
      </c>
    </row>
    <row r="308" spans="1:2">
      <c r="A308" s="4">
        <v>1</v>
      </c>
      <c r="B308" s="3">
        <v>14.25</v>
      </c>
    </row>
    <row r="309" spans="1:2">
      <c r="A309" s="4">
        <v>1</v>
      </c>
      <c r="B309" s="3">
        <v>16.5</v>
      </c>
    </row>
    <row r="310" spans="1:2">
      <c r="A310" s="4">
        <v>1</v>
      </c>
      <c r="B310" s="3">
        <v>27.5</v>
      </c>
    </row>
    <row r="311" spans="1:2">
      <c r="A311" s="4">
        <v>1</v>
      </c>
      <c r="B311" s="3">
        <v>14.5</v>
      </c>
    </row>
    <row r="312" spans="1:2">
      <c r="A312" s="4">
        <v>1</v>
      </c>
      <c r="B312" s="3">
        <v>12.5</v>
      </c>
    </row>
    <row r="313" spans="1:2">
      <c r="A313" s="4">
        <v>1</v>
      </c>
      <c r="B313" s="3">
        <v>9.5</v>
      </c>
    </row>
    <row r="314" spans="1:2">
      <c r="A314" s="4">
        <v>1</v>
      </c>
      <c r="B314" s="3">
        <v>10.5</v>
      </c>
    </row>
    <row r="315" spans="1:2">
      <c r="A315" s="4">
        <v>1</v>
      </c>
      <c r="B315" s="3">
        <v>8.25</v>
      </c>
    </row>
    <row r="316" spans="1:2">
      <c r="A316" s="4">
        <v>1</v>
      </c>
      <c r="B316" s="3">
        <v>16</v>
      </c>
    </row>
    <row r="317" spans="1:2">
      <c r="A317" s="4">
        <v>1</v>
      </c>
      <c r="B317" s="3">
        <v>14</v>
      </c>
    </row>
    <row r="318" spans="1:2">
      <c r="A318" s="4">
        <v>1</v>
      </c>
      <c r="B318" s="3">
        <v>17</v>
      </c>
    </row>
    <row r="319" spans="1:2">
      <c r="A319" s="4">
        <v>1</v>
      </c>
      <c r="B319" s="3">
        <v>7.25</v>
      </c>
    </row>
    <row r="320" spans="1:2">
      <c r="A320" s="4">
        <v>1</v>
      </c>
      <c r="B320" s="3">
        <v>11.5</v>
      </c>
    </row>
    <row r="321" spans="1:2">
      <c r="A321" s="4">
        <v>1</v>
      </c>
      <c r="B321" s="3">
        <v>7.25</v>
      </c>
    </row>
    <row r="322" spans="1:2">
      <c r="A322" s="4">
        <v>1</v>
      </c>
      <c r="B322" s="3">
        <v>19.75</v>
      </c>
    </row>
    <row r="323" spans="1:2">
      <c r="A323" s="4">
        <v>1</v>
      </c>
      <c r="B323" s="3">
        <v>15.75</v>
      </c>
    </row>
    <row r="324" spans="1:2">
      <c r="A324" s="4">
        <v>1</v>
      </c>
      <c r="B324" s="3">
        <v>6.75</v>
      </c>
    </row>
    <row r="325" spans="1:2">
      <c r="A325" s="4">
        <v>1</v>
      </c>
      <c r="B325" s="3">
        <v>7</v>
      </c>
    </row>
    <row r="326" spans="1:2">
      <c r="A326" s="4">
        <v>1</v>
      </c>
      <c r="B326" s="3">
        <v>25</v>
      </c>
    </row>
    <row r="327" spans="1:2">
      <c r="A327" s="4">
        <v>1</v>
      </c>
      <c r="B327" s="3">
        <v>13</v>
      </c>
    </row>
    <row r="328" spans="1:2">
      <c r="A328" s="4">
        <v>1</v>
      </c>
      <c r="B328" s="3">
        <v>16.25</v>
      </c>
    </row>
    <row r="329" spans="1:2">
      <c r="A329" s="4">
        <v>1</v>
      </c>
      <c r="B329" s="3">
        <v>5.25</v>
      </c>
    </row>
    <row r="330" spans="1:2">
      <c r="A330" s="4">
        <v>1</v>
      </c>
      <c r="B330" s="3">
        <v>9.75</v>
      </c>
    </row>
    <row r="331" spans="1:2">
      <c r="A331" s="4">
        <v>1</v>
      </c>
      <c r="B331" s="3">
        <v>13</v>
      </c>
    </row>
    <row r="332" spans="1:2">
      <c r="A332" s="4">
        <v>1</v>
      </c>
      <c r="B332" s="3">
        <v>12.75</v>
      </c>
    </row>
    <row r="333" spans="1:2">
      <c r="A333" s="4">
        <v>1</v>
      </c>
      <c r="B333" s="3">
        <v>25.5</v>
      </c>
    </row>
    <row r="334" spans="1:2">
      <c r="A334" s="4">
        <v>1</v>
      </c>
      <c r="B334" s="3">
        <v>6.75</v>
      </c>
    </row>
    <row r="335" spans="1:2">
      <c r="A335" s="4">
        <v>1</v>
      </c>
      <c r="B335" s="3">
        <v>12.5</v>
      </c>
    </row>
    <row r="336" spans="1:2">
      <c r="A336" s="4">
        <v>1</v>
      </c>
      <c r="B336" s="3">
        <v>8</v>
      </c>
    </row>
    <row r="337" spans="1:2">
      <c r="A337" s="4">
        <v>1</v>
      </c>
      <c r="B337" s="3">
        <v>30</v>
      </c>
    </row>
    <row r="338" spans="1:2">
      <c r="A338" s="4">
        <v>1</v>
      </c>
      <c r="B338" s="3">
        <v>27.75</v>
      </c>
    </row>
    <row r="339" spans="1:2">
      <c r="A339" s="4">
        <v>1</v>
      </c>
      <c r="B339" s="3">
        <v>11.5</v>
      </c>
    </row>
    <row r="340" spans="1:2">
      <c r="A340" s="4">
        <v>1</v>
      </c>
      <c r="B340" s="3">
        <v>13.75</v>
      </c>
    </row>
    <row r="341" spans="1:2">
      <c r="A341" s="4">
        <v>1</v>
      </c>
      <c r="B341" s="3">
        <v>12</v>
      </c>
    </row>
    <row r="342" spans="1:2">
      <c r="A342" s="4">
        <v>1</v>
      </c>
      <c r="B342" s="3">
        <v>13.25</v>
      </c>
    </row>
    <row r="343" spans="1:2">
      <c r="A343" s="4">
        <v>1</v>
      </c>
      <c r="B343" s="3">
        <v>21.5</v>
      </c>
    </row>
    <row r="344" spans="1:2">
      <c r="A344" s="4">
        <v>1</v>
      </c>
      <c r="B344" s="3">
        <v>10.25</v>
      </c>
    </row>
    <row r="345" spans="1:2">
      <c r="A345" s="4">
        <v>1</v>
      </c>
      <c r="B345" s="3">
        <v>13.25</v>
      </c>
    </row>
    <row r="346" spans="1:2">
      <c r="A346" s="4">
        <v>1</v>
      </c>
      <c r="B346" s="3">
        <v>10</v>
      </c>
    </row>
    <row r="347" spans="1:2">
      <c r="A347" s="4">
        <v>1</v>
      </c>
      <c r="B347" s="3">
        <v>10</v>
      </c>
    </row>
    <row r="348" spans="1:2">
      <c r="A348" s="4">
        <v>1</v>
      </c>
      <c r="B348" s="3">
        <v>20.25</v>
      </c>
    </row>
    <row r="349" spans="1:2">
      <c r="A349" s="4">
        <v>1</v>
      </c>
      <c r="B349" s="3">
        <v>21.75</v>
      </c>
    </row>
    <row r="350" spans="1:2">
      <c r="A350" s="4">
        <v>1</v>
      </c>
      <c r="B350" s="3">
        <v>9.25</v>
      </c>
    </row>
    <row r="351" spans="1:2">
      <c r="A351" s="4">
        <v>1</v>
      </c>
      <c r="B351" s="3">
        <v>12.5</v>
      </c>
    </row>
    <row r="352" spans="1:2">
      <c r="A352" s="4">
        <v>1</v>
      </c>
      <c r="B352" s="3">
        <v>17.5</v>
      </c>
    </row>
    <row r="353" spans="1:2">
      <c r="A353" s="4">
        <v>1</v>
      </c>
      <c r="B353" s="3">
        <v>16</v>
      </c>
    </row>
    <row r="354" spans="1:2">
      <c r="A354" s="4">
        <v>1</v>
      </c>
      <c r="B354" s="3">
        <v>9</v>
      </c>
    </row>
    <row r="355" spans="1:2">
      <c r="A355" s="4">
        <v>1</v>
      </c>
      <c r="B355" s="3">
        <v>26.5</v>
      </c>
    </row>
    <row r="356" spans="1:2">
      <c r="A356" s="4">
        <v>1</v>
      </c>
      <c r="B356" s="3">
        <v>18.25</v>
      </c>
    </row>
    <row r="357" spans="1:2">
      <c r="A357" s="4">
        <v>1</v>
      </c>
      <c r="B357" s="3">
        <v>14</v>
      </c>
    </row>
    <row r="358" spans="1:2">
      <c r="A358" s="4">
        <v>1</v>
      </c>
      <c r="B358" s="3">
        <v>20</v>
      </c>
    </row>
    <row r="359" spans="1:2">
      <c r="A359" s="4">
        <v>1</v>
      </c>
      <c r="B359" s="3">
        <v>18.25</v>
      </c>
    </row>
    <row r="360" spans="1:2">
      <c r="A360" s="4">
        <v>1</v>
      </c>
      <c r="B360" s="3">
        <v>19.25</v>
      </c>
    </row>
    <row r="361" spans="1:2">
      <c r="A361" s="4">
        <v>1</v>
      </c>
      <c r="B361" s="3">
        <v>11.25</v>
      </c>
    </row>
    <row r="362" spans="1:2">
      <c r="A362" s="4">
        <v>1</v>
      </c>
      <c r="B362" s="3">
        <v>17.25</v>
      </c>
    </row>
    <row r="363" spans="1:2">
      <c r="A363" s="4">
        <v>1</v>
      </c>
      <c r="B363" s="3">
        <v>11.25</v>
      </c>
    </row>
    <row r="364" spans="1:2">
      <c r="A364" s="4">
        <v>1</v>
      </c>
      <c r="B364" s="3">
        <v>13.75</v>
      </c>
    </row>
    <row r="365" spans="1:2">
      <c r="A365" s="4">
        <v>1</v>
      </c>
      <c r="B365" s="3">
        <v>19</v>
      </c>
    </row>
    <row r="366" spans="1:2">
      <c r="A366" s="4">
        <v>1</v>
      </c>
      <c r="B366" s="3">
        <v>17.75</v>
      </c>
    </row>
    <row r="367" spans="1:2">
      <c r="A367" s="4">
        <v>1</v>
      </c>
      <c r="B367" s="3">
        <v>11.25</v>
      </c>
    </row>
    <row r="368" spans="1:2">
      <c r="A368" s="4">
        <v>1</v>
      </c>
      <c r="B368" s="3">
        <v>10.75</v>
      </c>
    </row>
    <row r="369" spans="1:2">
      <c r="A369" s="4">
        <v>1</v>
      </c>
      <c r="B369" s="3">
        <v>10.25</v>
      </c>
    </row>
    <row r="370" spans="1:2">
      <c r="A370" s="4">
        <v>1</v>
      </c>
      <c r="B370" s="3">
        <v>13</v>
      </c>
    </row>
    <row r="371" spans="1:2">
      <c r="A371" s="4">
        <v>1</v>
      </c>
      <c r="B371" s="3">
        <v>12</v>
      </c>
    </row>
    <row r="372" spans="1:2">
      <c r="A372" s="4">
        <v>1</v>
      </c>
      <c r="B372" s="3">
        <v>11.75</v>
      </c>
    </row>
    <row r="373" spans="1:2">
      <c r="A373" s="4">
        <v>1</v>
      </c>
      <c r="B373" s="3">
        <v>9</v>
      </c>
    </row>
    <row r="374" spans="1:2">
      <c r="A374" s="4">
        <v>1</v>
      </c>
      <c r="B374" s="3">
        <v>5.25</v>
      </c>
    </row>
    <row r="375" spans="1:2">
      <c r="A375" s="4">
        <v>1</v>
      </c>
      <c r="B375" s="3">
        <v>8.5</v>
      </c>
    </row>
    <row r="376" spans="1:2">
      <c r="A376" s="4">
        <v>1</v>
      </c>
      <c r="B376" s="3">
        <v>8.5</v>
      </c>
    </row>
    <row r="377" spans="1:2">
      <c r="A377" s="4">
        <v>1</v>
      </c>
      <c r="B377" s="3">
        <v>19.5</v>
      </c>
    </row>
    <row r="378" spans="1:2">
      <c r="A378" s="4">
        <v>1</v>
      </c>
      <c r="B378" s="3">
        <v>22.25</v>
      </c>
    </row>
    <row r="379" spans="1:2">
      <c r="A379" s="4">
        <v>1</v>
      </c>
      <c r="B379" s="3">
        <v>7.5</v>
      </c>
    </row>
    <row r="380" spans="1:2">
      <c r="A380" s="4">
        <v>1</v>
      </c>
      <c r="B380" s="3">
        <v>18.5</v>
      </c>
    </row>
    <row r="381" spans="1:2">
      <c r="A381" s="4">
        <v>1</v>
      </c>
      <c r="B381" s="3">
        <v>16.5</v>
      </c>
    </row>
    <row r="382" spans="1:2">
      <c r="A382" s="4">
        <v>1</v>
      </c>
      <c r="B382" s="3">
        <v>9.5</v>
      </c>
    </row>
    <row r="383" spans="1:2">
      <c r="A383" s="4">
        <v>1</v>
      </c>
      <c r="B383" s="3">
        <v>9.25</v>
      </c>
    </row>
    <row r="384" spans="1:2">
      <c r="A384" s="4">
        <v>1</v>
      </c>
      <c r="B384" s="3">
        <v>13.5</v>
      </c>
    </row>
    <row r="385" spans="1:2">
      <c r="A385" s="4">
        <v>1</v>
      </c>
      <c r="B385" s="3">
        <v>11.75</v>
      </c>
    </row>
    <row r="386" spans="1:2">
      <c r="A386" s="4">
        <v>1</v>
      </c>
      <c r="B386" s="3">
        <v>9.25</v>
      </c>
    </row>
    <row r="387" spans="1:2">
      <c r="A387" s="4">
        <v>1</v>
      </c>
      <c r="B387" s="3">
        <v>7</v>
      </c>
    </row>
    <row r="388" spans="1:2">
      <c r="A388" s="4">
        <v>1</v>
      </c>
      <c r="B388" s="3">
        <v>14.75</v>
      </c>
    </row>
    <row r="389" spans="1:2">
      <c r="A389" s="4">
        <v>1</v>
      </c>
      <c r="B389" s="3">
        <v>20.75</v>
      </c>
    </row>
    <row r="390" spans="1:2">
      <c r="A390" s="4">
        <v>1</v>
      </c>
      <c r="B390" s="3">
        <v>17.75</v>
      </c>
    </row>
    <row r="391" spans="1:2">
      <c r="A391" s="4">
        <v>1</v>
      </c>
      <c r="B391" s="3">
        <v>10.25</v>
      </c>
    </row>
    <row r="392" spans="1:2">
      <c r="A392" s="4">
        <v>1</v>
      </c>
      <c r="B392" s="3">
        <v>11.5</v>
      </c>
    </row>
    <row r="393" spans="1:2">
      <c r="A393" s="4">
        <v>1</v>
      </c>
      <c r="B393" s="3">
        <v>9.75</v>
      </c>
    </row>
    <row r="394" spans="1:2">
      <c r="A394" s="4">
        <v>1</v>
      </c>
      <c r="B394" s="3">
        <v>14.75</v>
      </c>
    </row>
    <row r="395" spans="1:2">
      <c r="A395" s="4">
        <v>1</v>
      </c>
      <c r="B395" s="3">
        <v>11.5</v>
      </c>
    </row>
    <row r="396" spans="1:2">
      <c r="A396" s="4">
        <v>1</v>
      </c>
      <c r="B396" s="3">
        <v>15.5</v>
      </c>
    </row>
    <row r="397" spans="1:2">
      <c r="A397" s="4">
        <v>1</v>
      </c>
      <c r="B397" s="3">
        <v>25</v>
      </c>
    </row>
    <row r="398" spans="1:2">
      <c r="A398" s="4">
        <v>1</v>
      </c>
      <c r="B398" s="3">
        <v>10.75</v>
      </c>
    </row>
    <row r="399" spans="1:2">
      <c r="A399" s="4">
        <v>1</v>
      </c>
      <c r="B399" s="3">
        <v>8.25</v>
      </c>
    </row>
    <row r="400" spans="1:2">
      <c r="A400" s="4">
        <v>1</v>
      </c>
      <c r="B400" s="3">
        <v>15.5</v>
      </c>
    </row>
    <row r="401" spans="1:2">
      <c r="A401" s="4">
        <v>1</v>
      </c>
      <c r="B401" s="3">
        <v>15.5</v>
      </c>
    </row>
    <row r="402" spans="1:2">
      <c r="A402" s="4">
        <v>1</v>
      </c>
      <c r="B402" s="3">
        <v>11.5</v>
      </c>
    </row>
    <row r="403" spans="1:2">
      <c r="A403" s="4">
        <v>1</v>
      </c>
      <c r="B403" s="3">
        <v>19</v>
      </c>
    </row>
    <row r="404" spans="1:2">
      <c r="A404" s="4">
        <v>1</v>
      </c>
      <c r="B404" s="3">
        <v>11.75</v>
      </c>
    </row>
    <row r="405" spans="1:2">
      <c r="A405" s="4">
        <v>1</v>
      </c>
      <c r="B405" s="3">
        <v>12.5</v>
      </c>
    </row>
    <row r="406" spans="1:2">
      <c r="A406" s="4">
        <v>1</v>
      </c>
      <c r="B406" s="3">
        <v>7.5</v>
      </c>
    </row>
    <row r="407" spans="1:2">
      <c r="A407" s="4">
        <v>1</v>
      </c>
      <c r="B407" s="3">
        <v>16.25</v>
      </c>
    </row>
    <row r="408" spans="1:2">
      <c r="A408" s="4">
        <v>1</v>
      </c>
      <c r="B408" s="3">
        <v>6.75</v>
      </c>
    </row>
    <row r="409" spans="1:2">
      <c r="A409" s="4">
        <v>1</v>
      </c>
      <c r="B409" s="3">
        <v>11.25</v>
      </c>
    </row>
    <row r="410" spans="1:2">
      <c r="A410" s="4">
        <v>1</v>
      </c>
      <c r="B410" s="3">
        <v>16.25</v>
      </c>
    </row>
    <row r="411" spans="1:2">
      <c r="A411" s="4">
        <v>1</v>
      </c>
      <c r="B411" s="3">
        <v>14</v>
      </c>
    </row>
    <row r="412" spans="1:2">
      <c r="A412" s="4">
        <v>1</v>
      </c>
      <c r="B412" s="3">
        <v>14.25</v>
      </c>
    </row>
    <row r="413" spans="1:2">
      <c r="A413" s="4">
        <v>1</v>
      </c>
      <c r="B413" s="3">
        <v>8.75</v>
      </c>
    </row>
    <row r="414" spans="1:2">
      <c r="A414" s="4">
        <v>1</v>
      </c>
      <c r="B414" s="3">
        <v>14</v>
      </c>
    </row>
    <row r="415" spans="1:2">
      <c r="A415" s="4">
        <v>1</v>
      </c>
      <c r="B415" s="3">
        <v>12.5</v>
      </c>
    </row>
    <row r="416" spans="1:2">
      <c r="A416" s="4">
        <v>1</v>
      </c>
      <c r="B416" s="3">
        <v>10</v>
      </c>
    </row>
    <row r="417" spans="1:2">
      <c r="A417" s="4">
        <v>1</v>
      </c>
      <c r="B417" s="3">
        <v>7.5</v>
      </c>
    </row>
    <row r="418" spans="1:2">
      <c r="A418" s="4">
        <v>1</v>
      </c>
      <c r="B418" s="3">
        <v>13.75</v>
      </c>
    </row>
    <row r="419" spans="1:2">
      <c r="A419" s="4">
        <v>1</v>
      </c>
      <c r="B419" s="3">
        <v>13</v>
      </c>
    </row>
    <row r="420" spans="1:2">
      <c r="A420" s="4">
        <v>1</v>
      </c>
      <c r="B420" s="3">
        <v>9.5</v>
      </c>
    </row>
    <row r="421" spans="1:2">
      <c r="A421" s="4">
        <v>2</v>
      </c>
      <c r="B421" s="3">
        <v>27.25</v>
      </c>
    </row>
    <row r="422" spans="1:2">
      <c r="A422" s="4">
        <v>2</v>
      </c>
      <c r="B422" s="3">
        <v>8</v>
      </c>
    </row>
    <row r="423" spans="1:2">
      <c r="A423" s="4">
        <v>2</v>
      </c>
      <c r="B423" s="3">
        <v>6.25</v>
      </c>
    </row>
    <row r="424" spans="1:2">
      <c r="A424" s="4">
        <v>2</v>
      </c>
      <c r="B424" s="3">
        <v>26</v>
      </c>
    </row>
    <row r="425" spans="1:2">
      <c r="A425" s="4">
        <v>2</v>
      </c>
      <c r="B425" s="3">
        <v>8</v>
      </c>
    </row>
    <row r="426" spans="1:2">
      <c r="A426" s="4">
        <v>2</v>
      </c>
      <c r="B426" s="3">
        <v>7.5</v>
      </c>
    </row>
    <row r="427" spans="1:2">
      <c r="A427" s="4">
        <v>2</v>
      </c>
      <c r="B427" s="3">
        <v>9.5</v>
      </c>
    </row>
    <row r="428" spans="1:2">
      <c r="A428" s="4">
        <v>2</v>
      </c>
      <c r="B428" s="3">
        <v>9</v>
      </c>
    </row>
    <row r="429" spans="1:2">
      <c r="A429" s="4">
        <v>2</v>
      </c>
      <c r="B429" s="3">
        <v>10.5</v>
      </c>
    </row>
    <row r="430" spans="1:2">
      <c r="A430" s="4">
        <v>2</v>
      </c>
      <c r="B430" s="3">
        <v>18.5</v>
      </c>
    </row>
    <row r="431" spans="1:2">
      <c r="A431" s="4">
        <v>2</v>
      </c>
      <c r="B431" s="3">
        <v>7.75</v>
      </c>
    </row>
    <row r="432" spans="1:2">
      <c r="A432" s="4">
        <v>2</v>
      </c>
      <c r="B432" s="3">
        <v>6.75</v>
      </c>
    </row>
    <row r="433" spans="1:2">
      <c r="A433" s="4">
        <v>2</v>
      </c>
      <c r="B433" s="3">
        <v>14.75</v>
      </c>
    </row>
    <row r="434" spans="1:2">
      <c r="A434" s="4">
        <v>2</v>
      </c>
      <c r="B434" s="3">
        <v>7.5</v>
      </c>
    </row>
    <row r="435" spans="1:2">
      <c r="A435" s="4">
        <v>2</v>
      </c>
      <c r="B435" s="3">
        <v>7</v>
      </c>
    </row>
    <row r="436" spans="1:2">
      <c r="A436" s="4">
        <v>2</v>
      </c>
      <c r="B436" s="3">
        <v>17.5</v>
      </c>
    </row>
    <row r="437" spans="1:2">
      <c r="A437" s="4">
        <v>2</v>
      </c>
      <c r="B437" s="3">
        <v>11.5</v>
      </c>
    </row>
    <row r="438" spans="1:2">
      <c r="A438" s="4">
        <v>2</v>
      </c>
      <c r="B438" s="3">
        <v>9.25</v>
      </c>
    </row>
    <row r="439" spans="1:2">
      <c r="A439" s="4">
        <v>2</v>
      </c>
      <c r="B439" s="3">
        <v>9.75</v>
      </c>
    </row>
    <row r="440" spans="1:2">
      <c r="A440" s="4">
        <v>2</v>
      </c>
      <c r="B440" s="3">
        <v>7</v>
      </c>
    </row>
    <row r="441" spans="1:2">
      <c r="A441" s="4">
        <v>2</v>
      </c>
      <c r="B441" s="3">
        <v>17</v>
      </c>
    </row>
    <row r="442" spans="1:2">
      <c r="A442" s="4">
        <v>2</v>
      </c>
      <c r="B442" s="3">
        <v>7.5</v>
      </c>
    </row>
    <row r="443" spans="1:2">
      <c r="A443" s="4">
        <v>2</v>
      </c>
      <c r="B443" s="3">
        <v>13.25</v>
      </c>
    </row>
    <row r="444" spans="1:2">
      <c r="A444" s="4">
        <v>2</v>
      </c>
      <c r="B444" s="3">
        <v>7.75</v>
      </c>
    </row>
    <row r="445" spans="1:2">
      <c r="A445" s="4">
        <v>2</v>
      </c>
      <c r="B445" s="3">
        <v>7.25</v>
      </c>
    </row>
    <row r="446" spans="1:2">
      <c r="A446" s="4">
        <v>2</v>
      </c>
      <c r="B446" s="3">
        <v>6.25</v>
      </c>
    </row>
    <row r="447" spans="1:2">
      <c r="A447" s="4">
        <v>2</v>
      </c>
      <c r="B447" s="3">
        <v>11.5</v>
      </c>
    </row>
    <row r="448" spans="1:2">
      <c r="A448" s="4">
        <v>2</v>
      </c>
      <c r="B448" s="3">
        <v>10.75</v>
      </c>
    </row>
    <row r="449" spans="1:2">
      <c r="A449" s="4">
        <v>2</v>
      </c>
      <c r="B449" s="3">
        <v>6.75</v>
      </c>
    </row>
    <row r="450" spans="1:2">
      <c r="A450" s="4">
        <v>2</v>
      </c>
      <c r="B450" s="3">
        <v>8</v>
      </c>
    </row>
    <row r="451" spans="1:2">
      <c r="A451" s="4">
        <v>2</v>
      </c>
      <c r="B451" s="3">
        <v>13.5</v>
      </c>
    </row>
    <row r="452" spans="1:2">
      <c r="A452" s="4">
        <v>2</v>
      </c>
      <c r="B452" s="3">
        <v>6</v>
      </c>
    </row>
    <row r="453" spans="1:2">
      <c r="A453" s="4">
        <v>2</v>
      </c>
      <c r="B453" s="3">
        <v>16.5</v>
      </c>
    </row>
    <row r="454" spans="1:2">
      <c r="A454" s="4">
        <v>2</v>
      </c>
      <c r="B454" s="3">
        <v>7.25</v>
      </c>
    </row>
    <row r="455" spans="1:2">
      <c r="A455" s="4">
        <v>2</v>
      </c>
      <c r="B455" s="3">
        <v>8.75</v>
      </c>
    </row>
    <row r="456" spans="1:2">
      <c r="A456" s="4">
        <v>2</v>
      </c>
      <c r="B456" s="3">
        <v>7.75</v>
      </c>
    </row>
    <row r="457" spans="1:2">
      <c r="A457" s="4">
        <v>2</v>
      </c>
      <c r="B457" s="3">
        <v>10</v>
      </c>
    </row>
    <row r="458" spans="1:2">
      <c r="A458" s="4">
        <v>2</v>
      </c>
      <c r="B458" s="3">
        <v>8.5</v>
      </c>
    </row>
    <row r="459" spans="1:2">
      <c r="A459" s="4">
        <v>2</v>
      </c>
      <c r="B459" s="3">
        <v>16.5</v>
      </c>
    </row>
    <row r="460" spans="1:2">
      <c r="A460" s="4">
        <v>2</v>
      </c>
      <c r="B460" s="3">
        <v>8.25</v>
      </c>
    </row>
    <row r="461" spans="1:2">
      <c r="A461" s="4">
        <v>2</v>
      </c>
      <c r="B461" s="3">
        <v>8.5</v>
      </c>
    </row>
    <row r="462" spans="1:2">
      <c r="A462" s="4">
        <v>2</v>
      </c>
      <c r="B462" s="3">
        <v>21.25</v>
      </c>
    </row>
    <row r="463" spans="1:2">
      <c r="A463" s="4">
        <v>2</v>
      </c>
      <c r="B463" s="3">
        <v>10.5</v>
      </c>
    </row>
    <row r="464" spans="1:2">
      <c r="A464" s="4">
        <v>2</v>
      </c>
      <c r="B464" s="3">
        <v>11.75</v>
      </c>
    </row>
    <row r="465" spans="1:2">
      <c r="A465" s="4">
        <v>2</v>
      </c>
      <c r="B465" s="3">
        <v>34</v>
      </c>
    </row>
    <row r="466" spans="1:2">
      <c r="A466" s="4">
        <v>2</v>
      </c>
      <c r="B466" s="3">
        <v>7</v>
      </c>
    </row>
    <row r="467" spans="1:2">
      <c r="A467" s="4">
        <v>2</v>
      </c>
      <c r="B467" s="3">
        <v>16</v>
      </c>
    </row>
    <row r="468" spans="1:2">
      <c r="A468" s="4">
        <v>2</v>
      </c>
      <c r="B468" s="3">
        <v>7</v>
      </c>
    </row>
    <row r="469" spans="1:2">
      <c r="A469" s="4">
        <v>2</v>
      </c>
      <c r="B469" s="3">
        <v>18.75</v>
      </c>
    </row>
    <row r="470" spans="1:2">
      <c r="A470" s="4">
        <v>2</v>
      </c>
      <c r="B470" s="3">
        <v>21.25</v>
      </c>
    </row>
    <row r="471" spans="1:2">
      <c r="A471" s="4">
        <v>2</v>
      </c>
      <c r="B471" s="3">
        <v>6.25</v>
      </c>
    </row>
    <row r="472" spans="1:2">
      <c r="A472" s="4">
        <v>2</v>
      </c>
      <c r="B472" s="3">
        <v>9</v>
      </c>
    </row>
    <row r="473" spans="1:2">
      <c r="A473" s="4">
        <v>2</v>
      </c>
      <c r="B473" s="3">
        <v>9.25</v>
      </c>
    </row>
    <row r="474" spans="1:2">
      <c r="A474" s="4">
        <v>2</v>
      </c>
      <c r="B474" s="3">
        <v>10.75</v>
      </c>
    </row>
    <row r="475" spans="1:2">
      <c r="A475" s="4">
        <v>2</v>
      </c>
      <c r="B475" s="3">
        <v>11.75</v>
      </c>
    </row>
    <row r="476" spans="1:2">
      <c r="A476" s="4">
        <v>2</v>
      </c>
      <c r="B476" s="3">
        <v>19.25</v>
      </c>
    </row>
    <row r="477" spans="1:2">
      <c r="A477" s="4">
        <v>2</v>
      </c>
      <c r="B477" s="3">
        <v>7.75</v>
      </c>
    </row>
    <row r="478" spans="1:2">
      <c r="A478" s="4">
        <v>2</v>
      </c>
      <c r="B478" s="3">
        <v>13</v>
      </c>
    </row>
    <row r="479" spans="1:2">
      <c r="A479" s="4">
        <v>2</v>
      </c>
      <c r="B479" s="3">
        <v>8.25</v>
      </c>
    </row>
    <row r="480" spans="1:2">
      <c r="A480" s="4">
        <v>2</v>
      </c>
      <c r="B480" s="3">
        <v>8.25</v>
      </c>
    </row>
    <row r="481" spans="1:2">
      <c r="A481" s="4">
        <v>2</v>
      </c>
      <c r="B481" s="3">
        <v>6.5</v>
      </c>
    </row>
    <row r="482" spans="1:2">
      <c r="A482" s="4">
        <v>2</v>
      </c>
      <c r="B482" s="3">
        <v>10.25</v>
      </c>
    </row>
    <row r="483" spans="1:2">
      <c r="A483" s="4">
        <v>2</v>
      </c>
      <c r="B483" s="3">
        <v>8</v>
      </c>
    </row>
    <row r="484" spans="1:2">
      <c r="A484" s="4">
        <v>2</v>
      </c>
      <c r="B484" s="3">
        <v>19.75</v>
      </c>
    </row>
    <row r="485" spans="1:2">
      <c r="A485" s="4">
        <v>2</v>
      </c>
      <c r="B485" s="3">
        <v>11.75</v>
      </c>
    </row>
    <row r="486" spans="1:2">
      <c r="A486" s="4">
        <v>2</v>
      </c>
      <c r="B486" s="3">
        <v>17</v>
      </c>
    </row>
    <row r="487" spans="1:2">
      <c r="A487" s="4">
        <v>2</v>
      </c>
      <c r="B487" s="3">
        <v>11.75</v>
      </c>
    </row>
    <row r="488" spans="1:2">
      <c r="A488" s="4">
        <v>2</v>
      </c>
      <c r="B488" s="3">
        <v>16</v>
      </c>
    </row>
    <row r="489" spans="1:2">
      <c r="A489" s="4">
        <v>2</v>
      </c>
      <c r="B489" s="3">
        <v>24.25</v>
      </c>
    </row>
    <row r="490" spans="1:2">
      <c r="A490" s="4">
        <v>2</v>
      </c>
      <c r="B490" s="3">
        <v>13.75</v>
      </c>
    </row>
    <row r="491" spans="1:2">
      <c r="A491" s="4">
        <v>2</v>
      </c>
      <c r="B491" s="3">
        <v>7.75</v>
      </c>
    </row>
    <row r="492" spans="1:2">
      <c r="A492" s="4">
        <v>2</v>
      </c>
      <c r="B492" s="3">
        <v>8.5</v>
      </c>
    </row>
    <row r="493" spans="1:2">
      <c r="A493" s="4">
        <v>2</v>
      </c>
      <c r="B493" s="3">
        <v>7.75</v>
      </c>
    </row>
    <row r="494" spans="1:2">
      <c r="A494" s="4">
        <v>2</v>
      </c>
      <c r="B494" s="3">
        <v>14</v>
      </c>
    </row>
    <row r="495" spans="1:2">
      <c r="A495" s="4">
        <v>2</v>
      </c>
      <c r="B495" s="3">
        <v>6.5</v>
      </c>
    </row>
    <row r="496" spans="1:2">
      <c r="A496" s="4">
        <v>2</v>
      </c>
      <c r="B496" s="3">
        <v>12</v>
      </c>
    </row>
    <row r="497" spans="1:2">
      <c r="A497" s="4">
        <v>2</v>
      </c>
      <c r="B497" s="3">
        <v>11.5</v>
      </c>
    </row>
    <row r="498" spans="1:2">
      <c r="A498" s="4">
        <v>2</v>
      </c>
      <c r="B498" s="3">
        <v>18.75</v>
      </c>
    </row>
    <row r="499" spans="1:2">
      <c r="A499" s="4">
        <v>2</v>
      </c>
      <c r="B499" s="3">
        <v>13.25</v>
      </c>
    </row>
    <row r="500" spans="1:2">
      <c r="A500" s="4">
        <v>2</v>
      </c>
      <c r="B500" s="3">
        <v>15.25</v>
      </c>
    </row>
    <row r="501" spans="1:2">
      <c r="A501" s="4">
        <v>2</v>
      </c>
      <c r="B501" s="3">
        <v>12.5</v>
      </c>
    </row>
    <row r="502" spans="1:2">
      <c r="A502" s="4">
        <v>2</v>
      </c>
      <c r="B502" s="3">
        <v>11.25</v>
      </c>
    </row>
    <row r="503" spans="1:2">
      <c r="A503" s="4">
        <v>2</v>
      </c>
      <c r="B503" s="3">
        <v>8</v>
      </c>
    </row>
    <row r="504" spans="1:2">
      <c r="A504" s="4">
        <v>2</v>
      </c>
      <c r="B504" s="3">
        <v>10.25</v>
      </c>
    </row>
    <row r="505" spans="1:2">
      <c r="A505" s="4">
        <v>2</v>
      </c>
      <c r="B505" s="3">
        <v>6</v>
      </c>
    </row>
    <row r="506" spans="1:2">
      <c r="A506" s="4">
        <v>2</v>
      </c>
      <c r="B506" s="3">
        <v>10.75</v>
      </c>
    </row>
    <row r="507" spans="1:2">
      <c r="A507" s="4">
        <v>2</v>
      </c>
      <c r="B507" s="3">
        <v>13.5</v>
      </c>
    </row>
    <row r="508" spans="1:2">
      <c r="A508" s="4">
        <v>2</v>
      </c>
      <c r="B508" s="3">
        <v>13.5</v>
      </c>
    </row>
    <row r="509" spans="1:2">
      <c r="A509" s="4">
        <v>2</v>
      </c>
      <c r="B509" s="3">
        <v>8.25</v>
      </c>
    </row>
    <row r="510" spans="1:2">
      <c r="A510" s="4">
        <v>2</v>
      </c>
      <c r="B510" s="3">
        <v>5.5</v>
      </c>
    </row>
    <row r="511" spans="1:2">
      <c r="A511" s="4">
        <v>2</v>
      </c>
      <c r="B511" s="3">
        <v>7.25</v>
      </c>
    </row>
    <row r="512" spans="1:2">
      <c r="A512" s="4">
        <v>2</v>
      </c>
      <c r="B512" s="3">
        <v>6.25</v>
      </c>
    </row>
    <row r="513" spans="1:2">
      <c r="A513" s="4">
        <v>2</v>
      </c>
      <c r="B513" s="3">
        <v>8.25</v>
      </c>
    </row>
    <row r="514" spans="1:2">
      <c r="A514" s="4">
        <v>2</v>
      </c>
      <c r="B514" s="3">
        <v>24</v>
      </c>
    </row>
    <row r="515" spans="1:2">
      <c r="A515" s="4">
        <v>2</v>
      </c>
      <c r="B515" s="3">
        <v>8.75</v>
      </c>
    </row>
    <row r="516" spans="1:2">
      <c r="A516" s="4">
        <v>2</v>
      </c>
      <c r="B516" s="3">
        <v>7.25</v>
      </c>
    </row>
    <row r="517" spans="1:2">
      <c r="A517" s="4">
        <v>2</v>
      </c>
      <c r="B517" s="3">
        <v>6.25</v>
      </c>
    </row>
    <row r="518" spans="1:2">
      <c r="A518" s="4">
        <v>2</v>
      </c>
      <c r="B518" s="3">
        <v>16</v>
      </c>
    </row>
    <row r="519" spans="1:2">
      <c r="A519" s="4">
        <v>2</v>
      </c>
      <c r="B519" s="3">
        <v>9.25</v>
      </c>
    </row>
    <row r="520" spans="1:2">
      <c r="A520" s="4">
        <v>2</v>
      </c>
      <c r="B520" s="3">
        <v>12.75</v>
      </c>
    </row>
    <row r="521" spans="1:2">
      <c r="A521" s="4">
        <v>2</v>
      </c>
      <c r="B521" s="3">
        <v>5.75</v>
      </c>
    </row>
    <row r="522" spans="1:2">
      <c r="A522" s="4">
        <v>2</v>
      </c>
      <c r="B522" s="3">
        <v>11.75</v>
      </c>
    </row>
    <row r="523" spans="1:2">
      <c r="A523" s="4">
        <v>2</v>
      </c>
      <c r="B523" s="3">
        <v>18.25</v>
      </c>
    </row>
    <row r="524" spans="1:2">
      <c r="A524" s="4">
        <v>2</v>
      </c>
      <c r="B524" s="3">
        <v>7.25</v>
      </c>
    </row>
    <row r="525" spans="1:2">
      <c r="A525" s="4">
        <v>2</v>
      </c>
      <c r="B525" s="3">
        <v>17.75</v>
      </c>
    </row>
    <row r="526" spans="1:2">
      <c r="A526" s="4">
        <v>2</v>
      </c>
      <c r="B526" s="3">
        <v>4.5</v>
      </c>
    </row>
    <row r="527" spans="1:2">
      <c r="A527" s="4">
        <v>2</v>
      </c>
      <c r="B527" s="3">
        <v>8.5</v>
      </c>
    </row>
    <row r="528" spans="1:2">
      <c r="A528" s="4">
        <v>2</v>
      </c>
      <c r="B528" s="3">
        <v>4.75</v>
      </c>
    </row>
    <row r="529" spans="1:2">
      <c r="A529" s="4">
        <v>2</v>
      </c>
      <c r="B529" s="3">
        <v>19</v>
      </c>
    </row>
    <row r="530" spans="1:2">
      <c r="A530" s="4">
        <v>2</v>
      </c>
      <c r="B530" s="3">
        <v>6.5</v>
      </c>
    </row>
    <row r="531" spans="1:2">
      <c r="A531" s="4">
        <v>2</v>
      </c>
      <c r="B531" s="3">
        <v>5.25</v>
      </c>
    </row>
    <row r="532" spans="1:2">
      <c r="A532" s="4">
        <v>2</v>
      </c>
      <c r="B532" s="3">
        <v>6.25</v>
      </c>
    </row>
    <row r="533" spans="1:2">
      <c r="A533" s="4">
        <v>2</v>
      </c>
      <c r="B533" s="3">
        <v>9.5</v>
      </c>
    </row>
    <row r="534" spans="1:2">
      <c r="A534" s="4">
        <v>2</v>
      </c>
      <c r="B534" s="3">
        <v>4.75</v>
      </c>
    </row>
    <row r="535" spans="1:2">
      <c r="A535" s="4">
        <v>2</v>
      </c>
      <c r="B535" s="3">
        <v>13.5</v>
      </c>
    </row>
    <row r="536" spans="1:2">
      <c r="A536" s="4">
        <v>2</v>
      </c>
      <c r="B536" s="3">
        <v>6.5</v>
      </c>
    </row>
    <row r="537" spans="1:2">
      <c r="A537" s="4">
        <v>2</v>
      </c>
      <c r="B537" s="3">
        <v>9.25</v>
      </c>
    </row>
    <row r="538" spans="1:2">
      <c r="A538" s="4">
        <v>2</v>
      </c>
      <c r="B538" s="3">
        <v>9.25</v>
      </c>
    </row>
    <row r="539" spans="1:2">
      <c r="A539" s="4">
        <v>2</v>
      </c>
      <c r="B539" s="3">
        <v>10.75</v>
      </c>
    </row>
    <row r="540" spans="1:2">
      <c r="A540" s="4">
        <v>2</v>
      </c>
      <c r="B540" s="3">
        <v>8.75</v>
      </c>
    </row>
    <row r="541" spans="1:2">
      <c r="A541" s="4">
        <v>2</v>
      </c>
      <c r="B541" s="3">
        <v>6</v>
      </c>
    </row>
    <row r="542" spans="1:2">
      <c r="A542" s="4">
        <v>2</v>
      </c>
      <c r="B542" s="3">
        <v>10.5</v>
      </c>
    </row>
    <row r="543" spans="1:2">
      <c r="A543" s="4">
        <v>2</v>
      </c>
      <c r="B543" s="3">
        <v>13.75</v>
      </c>
    </row>
    <row r="544" spans="1:2">
      <c r="A544" s="4">
        <v>2</v>
      </c>
      <c r="B544" s="3">
        <v>9.25</v>
      </c>
    </row>
    <row r="545" spans="1:2">
      <c r="A545" s="4">
        <v>3</v>
      </c>
      <c r="B545" s="3">
        <v>10.5</v>
      </c>
    </row>
    <row r="546" spans="1:2">
      <c r="A546" s="4">
        <v>3</v>
      </c>
      <c r="B546" s="3">
        <v>7</v>
      </c>
    </row>
    <row r="547" spans="1:2">
      <c r="A547" s="4">
        <v>3</v>
      </c>
      <c r="B547" s="3">
        <v>9.25</v>
      </c>
    </row>
    <row r="548" spans="1:2">
      <c r="A548" s="4">
        <v>3</v>
      </c>
      <c r="B548" s="3">
        <v>6.5</v>
      </c>
    </row>
    <row r="549" spans="1:2">
      <c r="A549" s="4">
        <v>3</v>
      </c>
      <c r="B549" s="3">
        <v>14.75</v>
      </c>
    </row>
    <row r="550" spans="1:2">
      <c r="A550" s="4">
        <v>3</v>
      </c>
      <c r="B550" s="3">
        <v>17</v>
      </c>
    </row>
    <row r="551" spans="1:2">
      <c r="A551" s="4">
        <v>3</v>
      </c>
      <c r="B551" s="3">
        <v>15.25</v>
      </c>
    </row>
    <row r="552" spans="1:2">
      <c r="A552" s="4">
        <v>3</v>
      </c>
      <c r="B552" s="3">
        <v>6.5</v>
      </c>
    </row>
    <row r="553" spans="1:2">
      <c r="A553" s="4">
        <v>3</v>
      </c>
      <c r="B553" s="3">
        <v>11</v>
      </c>
    </row>
    <row r="554" spans="1:2">
      <c r="A554" s="4">
        <v>3</v>
      </c>
      <c r="B554" s="3">
        <v>10</v>
      </c>
    </row>
    <row r="555" spans="1:2">
      <c r="A555" s="4">
        <v>3</v>
      </c>
      <c r="B555" s="3">
        <v>8.5</v>
      </c>
    </row>
    <row r="556" spans="1:2">
      <c r="A556" s="4">
        <v>3</v>
      </c>
      <c r="B556" s="3">
        <v>18</v>
      </c>
    </row>
    <row r="557" spans="1:2">
      <c r="A557" s="4">
        <v>3</v>
      </c>
      <c r="B557" s="3">
        <v>10.25</v>
      </c>
    </row>
    <row r="558" spans="1:2">
      <c r="A558" s="4">
        <v>3</v>
      </c>
      <c r="B558" s="3">
        <v>11.25</v>
      </c>
    </row>
    <row r="559" spans="1:2">
      <c r="A559" s="4">
        <v>3</v>
      </c>
      <c r="B559" s="3">
        <v>24.75</v>
      </c>
    </row>
    <row r="560" spans="1:2">
      <c r="A560" s="4">
        <v>3</v>
      </c>
      <c r="B560" s="3">
        <v>8.5</v>
      </c>
    </row>
    <row r="561" spans="1:2">
      <c r="A561" s="4">
        <v>3</v>
      </c>
      <c r="B561" s="3">
        <v>16.75</v>
      </c>
    </row>
    <row r="562" spans="1:2">
      <c r="A562" s="4">
        <v>3</v>
      </c>
      <c r="B562" s="3">
        <v>11</v>
      </c>
    </row>
    <row r="563" spans="1:2">
      <c r="A563" s="4">
        <v>3</v>
      </c>
      <c r="B563" s="3">
        <v>9.25</v>
      </c>
    </row>
    <row r="564" spans="1:2">
      <c r="A564" s="4">
        <v>3</v>
      </c>
      <c r="B564" s="3">
        <v>11.5</v>
      </c>
    </row>
    <row r="565" spans="1:2">
      <c r="A565" s="4">
        <v>3</v>
      </c>
      <c r="B565" s="3">
        <v>28.75</v>
      </c>
    </row>
    <row r="566" spans="1:2">
      <c r="A566" s="4">
        <v>3</v>
      </c>
      <c r="B566" s="3">
        <v>13.75</v>
      </c>
    </row>
    <row r="567" spans="1:2">
      <c r="A567" s="4">
        <v>3</v>
      </c>
      <c r="B567" s="3">
        <v>22</v>
      </c>
    </row>
    <row r="568" spans="1:2">
      <c r="A568" s="4">
        <v>3</v>
      </c>
      <c r="B568" s="3">
        <v>5</v>
      </c>
    </row>
    <row r="569" spans="1:2">
      <c r="A569" s="4">
        <v>3</v>
      </c>
      <c r="B569" s="3">
        <v>20.25</v>
      </c>
    </row>
    <row r="570" spans="1:2">
      <c r="A570" s="4">
        <v>3</v>
      </c>
      <c r="B570" s="3">
        <v>7.5</v>
      </c>
    </row>
    <row r="571" spans="1:2">
      <c r="A571" s="4">
        <v>3</v>
      </c>
      <c r="B571" s="3">
        <v>10.25</v>
      </c>
    </row>
    <row r="572" spans="1:2">
      <c r="A572" s="4">
        <v>3</v>
      </c>
      <c r="B572" s="3">
        <v>20.25</v>
      </c>
    </row>
    <row r="573" spans="1:2">
      <c r="A573" s="4">
        <v>3</v>
      </c>
      <c r="B573" s="3">
        <v>15.5</v>
      </c>
    </row>
    <row r="574" spans="1:2">
      <c r="A574" s="4">
        <v>3</v>
      </c>
      <c r="B574" s="3">
        <v>4.25</v>
      </c>
    </row>
    <row r="575" spans="1:2">
      <c r="A575" s="4">
        <v>3</v>
      </c>
      <c r="B575" s="3">
        <v>13.5</v>
      </c>
    </row>
    <row r="576" spans="1:2">
      <c r="A576" s="4">
        <v>3</v>
      </c>
      <c r="B576" s="3">
        <v>6</v>
      </c>
    </row>
    <row r="577" spans="1:2">
      <c r="A577" s="4">
        <v>3</v>
      </c>
      <c r="B577" s="3">
        <v>8</v>
      </c>
    </row>
    <row r="578" spans="1:2">
      <c r="A578" s="4">
        <v>3</v>
      </c>
      <c r="B578" s="3">
        <v>10.75</v>
      </c>
    </row>
    <row r="579" spans="1:2">
      <c r="A579" s="4">
        <v>3</v>
      </c>
      <c r="B579" s="3">
        <v>7.75</v>
      </c>
    </row>
    <row r="580" spans="1:2">
      <c r="A580" s="4">
        <v>3</v>
      </c>
      <c r="B580" s="3">
        <v>18.75</v>
      </c>
    </row>
    <row r="581" spans="1:2">
      <c r="A581" s="4">
        <v>3</v>
      </c>
      <c r="B581" s="3">
        <v>13.75</v>
      </c>
    </row>
    <row r="582" spans="1:2">
      <c r="A582" s="4">
        <v>3</v>
      </c>
      <c r="B582" s="3">
        <v>12.5</v>
      </c>
    </row>
    <row r="583" spans="1:2">
      <c r="A583" s="4">
        <v>3</v>
      </c>
      <c r="B583" s="3">
        <v>10.5</v>
      </c>
    </row>
    <row r="584" spans="1:2">
      <c r="A584" s="4">
        <v>3</v>
      </c>
      <c r="B584" s="3">
        <v>20.25</v>
      </c>
    </row>
    <row r="585" spans="1:2">
      <c r="A585" s="4">
        <v>3</v>
      </c>
      <c r="B585" s="3">
        <v>7.5</v>
      </c>
    </row>
    <row r="586" spans="1:2">
      <c r="A586" s="4">
        <v>3</v>
      </c>
      <c r="B586" s="3">
        <v>8.5</v>
      </c>
    </row>
    <row r="587" spans="1:2">
      <c r="A587" s="4">
        <v>3</v>
      </c>
      <c r="B587" s="3">
        <v>8.5</v>
      </c>
    </row>
    <row r="588" spans="1:2">
      <c r="A588" s="4">
        <v>3</v>
      </c>
      <c r="B588" s="3">
        <v>7.25</v>
      </c>
    </row>
    <row r="589" spans="1:2">
      <c r="A589" s="4">
        <v>3</v>
      </c>
      <c r="B589" s="3">
        <v>6</v>
      </c>
    </row>
    <row r="590" spans="1:2">
      <c r="A590" s="4">
        <v>3</v>
      </c>
      <c r="B590" s="3">
        <v>8</v>
      </c>
    </row>
    <row r="591" spans="1:2">
      <c r="A591" s="4">
        <v>3</v>
      </c>
      <c r="B591" s="3">
        <v>7</v>
      </c>
    </row>
    <row r="592" spans="1:2">
      <c r="A592" s="4">
        <v>3</v>
      </c>
      <c r="B592" s="3">
        <v>10.25</v>
      </c>
    </row>
    <row r="593" spans="1:2">
      <c r="A593" s="4">
        <v>3</v>
      </c>
      <c r="B593" s="3">
        <v>12.5</v>
      </c>
    </row>
    <row r="594" spans="1:2">
      <c r="A594" s="4">
        <v>3</v>
      </c>
      <c r="B594" s="3">
        <v>10</v>
      </c>
    </row>
    <row r="595" spans="1:2">
      <c r="A595" s="4">
        <v>3</v>
      </c>
      <c r="B595" s="3">
        <v>14</v>
      </c>
    </row>
  </sheetData>
  <pageMargins left="0.7" right="0.7" top="0.75" bottom="0.75" header="0.3" footer="0.3"/>
  <pageSetup paperSize="9" orientation="portrait" horizontalDpi="4294967293" verticalDpi="0" r:id="rId1"/>
  <legacyDrawing r:id="rId2"/>
  <oleObjects>
    <oleObject progId="Equation.3" shapeId="3073" r:id="rId3"/>
    <oleObject progId="Equation.3" shapeId="3074" r:id="rId4"/>
    <oleObject progId="Equation.3" shapeId="3075" r:id="rId5"/>
    <oleObject progId="Equation.3" shapeId="3076" r:id="rId6"/>
    <oleObject progId="Equation.3" shapeId="3077" r:id="rId7"/>
    <oleObject progId="Equation.3" shapeId="3078" r:id="rId8"/>
    <oleObject progId="Equation.3" shapeId="3079" r:id="rId9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S126"/>
  <sheetViews>
    <sheetView tabSelected="1" zoomScale="115" zoomScaleNormal="115" workbookViewId="0">
      <selection activeCell="D67" sqref="D67"/>
    </sheetView>
  </sheetViews>
  <sheetFormatPr defaultRowHeight="12"/>
  <cols>
    <col min="1" max="1" width="5.42578125" style="3" bestFit="1" customWidth="1"/>
    <col min="2" max="2" width="5.42578125" style="3" customWidth="1"/>
    <col min="11" max="11" width="13.42578125" customWidth="1"/>
    <col min="12" max="12" width="12" bestFit="1" customWidth="1"/>
    <col min="13" max="13" width="17.7109375" customWidth="1"/>
    <col min="16" max="16" width="16.7109375" customWidth="1"/>
  </cols>
  <sheetData>
    <row r="1" spans="1:17" ht="48">
      <c r="I1" s="20" t="s">
        <v>84</v>
      </c>
      <c r="J1" s="21" t="s">
        <v>85</v>
      </c>
      <c r="K1" s="21" t="s">
        <v>86</v>
      </c>
      <c r="L1" s="22" t="s">
        <v>9</v>
      </c>
      <c r="N1" s="21" t="s">
        <v>87</v>
      </c>
    </row>
    <row r="2" spans="1:17">
      <c r="A2" s="14" t="s">
        <v>0</v>
      </c>
      <c r="B2" s="14" t="s">
        <v>1</v>
      </c>
      <c r="G2" s="15" t="s">
        <v>20</v>
      </c>
      <c r="H2" s="15" t="s">
        <v>21</v>
      </c>
      <c r="I2" s="15" t="s">
        <v>22</v>
      </c>
      <c r="J2" s="15" t="s">
        <v>30</v>
      </c>
      <c r="K2" s="15" t="s">
        <v>31</v>
      </c>
      <c r="L2" s="15" t="s">
        <v>32</v>
      </c>
      <c r="M2" s="15" t="s">
        <v>33</v>
      </c>
      <c r="N2" s="15" t="s">
        <v>50</v>
      </c>
      <c r="O2" s="15" t="s">
        <v>51</v>
      </c>
      <c r="P2" s="15" t="s">
        <v>54</v>
      </c>
      <c r="Q2" s="15" t="s">
        <v>89</v>
      </c>
    </row>
    <row r="3" spans="1:17">
      <c r="A3" s="3">
        <v>10.52</v>
      </c>
      <c r="B3" s="3">
        <v>16.25</v>
      </c>
      <c r="D3" t="s">
        <v>23</v>
      </c>
      <c r="G3">
        <f>E22</f>
        <v>2.5</v>
      </c>
      <c r="H3">
        <f>G3+$E$19</f>
        <v>4.6099999999999994</v>
      </c>
      <c r="I3">
        <f t="array" ref="I3:I21">FREQUENCY(B3:B126,H3:H21)</f>
        <v>3</v>
      </c>
      <c r="J3">
        <f>I3</f>
        <v>3</v>
      </c>
      <c r="K3">
        <f>I3/$D$4</f>
        <v>2.4193548387096774E-2</v>
      </c>
      <c r="L3">
        <f>J3/$D$4</f>
        <v>2.4193548387096774E-2</v>
      </c>
      <c r="M3">
        <f>K3</f>
        <v>2.4193548387096774E-2</v>
      </c>
      <c r="N3">
        <f>(H3+G3)/2</f>
        <v>3.5549999999999997</v>
      </c>
      <c r="O3">
        <f>N3*I3</f>
        <v>10.664999999999999</v>
      </c>
      <c r="P3">
        <f>(N3-$F$35)^2</f>
        <v>57.854425656867839</v>
      </c>
      <c r="Q3">
        <f>P3*I3</f>
        <v>173.56327697060351</v>
      </c>
    </row>
    <row r="4" spans="1:17">
      <c r="A4" s="3">
        <v>10.53</v>
      </c>
      <c r="B4" s="3">
        <v>6.75</v>
      </c>
      <c r="D4">
        <f>COUNT(B3:B126)</f>
        <v>124</v>
      </c>
      <c r="G4">
        <f>H3</f>
        <v>4.6099999999999994</v>
      </c>
      <c r="H4">
        <f>G4+$E$19</f>
        <v>6.7199999999999989</v>
      </c>
      <c r="I4">
        <v>18</v>
      </c>
      <c r="J4">
        <f>I4+J3</f>
        <v>21</v>
      </c>
      <c r="K4">
        <f t="shared" ref="K4:K21" si="0">I4/$D$4</f>
        <v>0.14516129032258066</v>
      </c>
      <c r="L4">
        <f t="shared" ref="L4:L21" si="1">J4/$D$4</f>
        <v>0.16935483870967741</v>
      </c>
      <c r="M4">
        <f>K4+L3</f>
        <v>0.16935483870967744</v>
      </c>
      <c r="N4">
        <f t="shared" ref="N4:N14" si="2">(H4+G4)/2</f>
        <v>5.6649999999999991</v>
      </c>
      <c r="O4">
        <f t="shared" ref="O4:O14" si="3">N4*I4</f>
        <v>101.96999999999998</v>
      </c>
      <c r="P4">
        <f t="shared" ref="P4:P14" si="4">(N4-$F$35)^2</f>
        <v>30.208320818158167</v>
      </c>
      <c r="Q4">
        <f t="shared" ref="Q4:Q14" si="5">P4*I4</f>
        <v>543.74977472684702</v>
      </c>
    </row>
    <row r="5" spans="1:17">
      <c r="A5" s="3">
        <v>10.53</v>
      </c>
      <c r="B5" s="3">
        <v>7.25</v>
      </c>
      <c r="G5">
        <f t="shared" ref="G5:G21" si="6">H4</f>
        <v>6.7199999999999989</v>
      </c>
      <c r="H5">
        <f t="shared" ref="H5:H21" si="7">G5+$E$19</f>
        <v>8.8299999999999983</v>
      </c>
      <c r="I5">
        <v>37</v>
      </c>
      <c r="J5">
        <f t="shared" ref="J5:J21" si="8">I5+J4</f>
        <v>58</v>
      </c>
      <c r="K5">
        <f t="shared" si="0"/>
        <v>0.29838709677419356</v>
      </c>
      <c r="L5">
        <f t="shared" si="1"/>
        <v>0.46774193548387094</v>
      </c>
      <c r="M5">
        <f t="shared" ref="M5:M21" si="9">K5+L4</f>
        <v>0.467741935483871</v>
      </c>
      <c r="N5">
        <f t="shared" si="2"/>
        <v>7.7749999999999986</v>
      </c>
      <c r="O5">
        <f t="shared" si="3"/>
        <v>287.67499999999995</v>
      </c>
      <c r="P5">
        <f t="shared" si="4"/>
        <v>11.466415979448493</v>
      </c>
      <c r="Q5">
        <f t="shared" si="5"/>
        <v>424.25739123959426</v>
      </c>
    </row>
    <row r="6" spans="1:17">
      <c r="A6" s="3">
        <v>10.53</v>
      </c>
      <c r="B6" s="3">
        <v>12</v>
      </c>
      <c r="D6" t="s">
        <v>24</v>
      </c>
      <c r="G6">
        <f t="shared" si="6"/>
        <v>8.8299999999999983</v>
      </c>
      <c r="H6">
        <f t="shared" si="7"/>
        <v>10.939999999999998</v>
      </c>
      <c r="I6">
        <v>13</v>
      </c>
      <c r="J6">
        <f t="shared" si="8"/>
        <v>71</v>
      </c>
      <c r="K6">
        <f t="shared" si="0"/>
        <v>0.10483870967741936</v>
      </c>
      <c r="L6">
        <f t="shared" si="1"/>
        <v>0.57258064516129037</v>
      </c>
      <c r="M6">
        <f t="shared" si="9"/>
        <v>0.57258064516129026</v>
      </c>
      <c r="N6">
        <f t="shared" si="2"/>
        <v>9.884999999999998</v>
      </c>
      <c r="O6">
        <f t="shared" si="3"/>
        <v>128.50499999999997</v>
      </c>
      <c r="P6">
        <f t="shared" si="4"/>
        <v>1.6287111407388164</v>
      </c>
      <c r="Q6">
        <f t="shared" si="5"/>
        <v>21.173244829604613</v>
      </c>
    </row>
    <row r="7" spans="1:17">
      <c r="A7" s="3">
        <v>10.53</v>
      </c>
      <c r="B7" s="3">
        <v>27.25</v>
      </c>
      <c r="D7" s="16">
        <f>MIN(B3:B126)</f>
        <v>4</v>
      </c>
      <c r="G7">
        <f t="shared" si="6"/>
        <v>10.939999999999998</v>
      </c>
      <c r="H7">
        <f t="shared" si="7"/>
        <v>13.049999999999997</v>
      </c>
      <c r="I7">
        <v>16</v>
      </c>
      <c r="J7">
        <f t="shared" si="8"/>
        <v>87</v>
      </c>
      <c r="K7">
        <f t="shared" si="0"/>
        <v>0.12903225806451613</v>
      </c>
      <c r="L7">
        <f t="shared" si="1"/>
        <v>0.70161290322580649</v>
      </c>
      <c r="M7">
        <f t="shared" si="9"/>
        <v>0.70161290322580649</v>
      </c>
      <c r="N7">
        <f t="shared" si="2"/>
        <v>11.994999999999997</v>
      </c>
      <c r="O7">
        <f t="shared" si="3"/>
        <v>191.91999999999996</v>
      </c>
      <c r="P7">
        <f t="shared" si="4"/>
        <v>0.69520630202913369</v>
      </c>
      <c r="Q7">
        <f t="shared" si="5"/>
        <v>11.123300832466139</v>
      </c>
    </row>
    <row r="8" spans="1:17">
      <c r="A8" s="3">
        <v>10.54</v>
      </c>
      <c r="B8" s="3">
        <v>5.5</v>
      </c>
      <c r="G8">
        <f t="shared" si="6"/>
        <v>13.049999999999997</v>
      </c>
      <c r="H8">
        <f t="shared" si="7"/>
        <v>15.159999999999997</v>
      </c>
      <c r="I8">
        <v>11</v>
      </c>
      <c r="J8">
        <f t="shared" si="8"/>
        <v>98</v>
      </c>
      <c r="K8">
        <f t="shared" si="0"/>
        <v>8.8709677419354843E-2</v>
      </c>
      <c r="L8">
        <f t="shared" si="1"/>
        <v>0.79032258064516125</v>
      </c>
      <c r="M8">
        <f t="shared" si="9"/>
        <v>0.79032258064516137</v>
      </c>
      <c r="N8">
        <f t="shared" si="2"/>
        <v>14.104999999999997</v>
      </c>
      <c r="O8">
        <f t="shared" si="3"/>
        <v>155.15499999999997</v>
      </c>
      <c r="P8">
        <f t="shared" si="4"/>
        <v>8.6659014633194467</v>
      </c>
      <c r="Q8">
        <f t="shared" si="5"/>
        <v>95.324916096513917</v>
      </c>
    </row>
    <row r="9" spans="1:17">
      <c r="A9" s="3">
        <v>10.54</v>
      </c>
      <c r="B9" s="3">
        <v>8</v>
      </c>
      <c r="D9" t="s">
        <v>25</v>
      </c>
      <c r="G9">
        <f t="shared" si="6"/>
        <v>15.159999999999997</v>
      </c>
      <c r="H9">
        <f t="shared" si="7"/>
        <v>17.269999999999996</v>
      </c>
      <c r="I9">
        <v>10</v>
      </c>
      <c r="J9">
        <f t="shared" si="8"/>
        <v>108</v>
      </c>
      <c r="K9">
        <f t="shared" si="0"/>
        <v>8.0645161290322578E-2</v>
      </c>
      <c r="L9">
        <f t="shared" si="1"/>
        <v>0.87096774193548387</v>
      </c>
      <c r="M9">
        <f t="shared" si="9"/>
        <v>0.87096774193548387</v>
      </c>
      <c r="N9">
        <f t="shared" si="2"/>
        <v>16.214999999999996</v>
      </c>
      <c r="O9">
        <f t="shared" si="3"/>
        <v>162.14999999999998</v>
      </c>
      <c r="P9">
        <f t="shared" si="4"/>
        <v>25.540796624609754</v>
      </c>
      <c r="Q9">
        <f t="shared" si="5"/>
        <v>255.40796624609754</v>
      </c>
    </row>
    <row r="10" spans="1:17">
      <c r="A10" s="3">
        <v>10.56</v>
      </c>
      <c r="B10" s="3">
        <v>6.25</v>
      </c>
      <c r="D10" s="16">
        <f>MAX(B3:B126)</f>
        <v>27.25</v>
      </c>
      <c r="G10">
        <f t="shared" si="6"/>
        <v>17.269999999999996</v>
      </c>
      <c r="H10">
        <f t="shared" si="7"/>
        <v>19.379999999999995</v>
      </c>
      <c r="I10">
        <v>4</v>
      </c>
      <c r="J10">
        <f t="shared" si="8"/>
        <v>112</v>
      </c>
      <c r="K10">
        <f t="shared" si="0"/>
        <v>3.2258064516129031E-2</v>
      </c>
      <c r="L10">
        <f t="shared" si="1"/>
        <v>0.90322580645161288</v>
      </c>
      <c r="M10">
        <f t="shared" si="9"/>
        <v>0.90322580645161288</v>
      </c>
      <c r="N10">
        <f t="shared" si="2"/>
        <v>18.324999999999996</v>
      </c>
      <c r="O10">
        <f t="shared" si="3"/>
        <v>73.299999999999983</v>
      </c>
      <c r="P10">
        <f t="shared" si="4"/>
        <v>51.319891785900055</v>
      </c>
      <c r="Q10">
        <f t="shared" si="5"/>
        <v>205.27956714360022</v>
      </c>
    </row>
    <row r="11" spans="1:17">
      <c r="A11" s="3">
        <v>10.56</v>
      </c>
      <c r="B11" s="3">
        <v>7.75</v>
      </c>
      <c r="G11">
        <f t="shared" si="6"/>
        <v>19.379999999999995</v>
      </c>
      <c r="H11">
        <f t="shared" si="7"/>
        <v>21.489999999999995</v>
      </c>
      <c r="I11">
        <v>5</v>
      </c>
      <c r="J11">
        <f t="shared" si="8"/>
        <v>117</v>
      </c>
      <c r="K11">
        <f t="shared" si="0"/>
        <v>4.0322580645161289E-2</v>
      </c>
      <c r="L11">
        <f t="shared" si="1"/>
        <v>0.94354838709677424</v>
      </c>
      <c r="M11">
        <f t="shared" si="9"/>
        <v>0.94354838709677413</v>
      </c>
      <c r="N11">
        <f t="shared" si="2"/>
        <v>20.434999999999995</v>
      </c>
      <c r="O11">
        <f t="shared" si="3"/>
        <v>102.17499999999998</v>
      </c>
      <c r="P11">
        <f t="shared" si="4"/>
        <v>86.003186947190358</v>
      </c>
      <c r="Q11">
        <f t="shared" si="5"/>
        <v>430.01593473595176</v>
      </c>
    </row>
    <row r="12" spans="1:17">
      <c r="A12" s="3">
        <v>10.56</v>
      </c>
      <c r="B12" s="3">
        <v>11.75</v>
      </c>
      <c r="D12" t="s">
        <v>26</v>
      </c>
      <c r="G12">
        <f t="shared" si="6"/>
        <v>21.489999999999995</v>
      </c>
      <c r="H12">
        <f t="shared" si="7"/>
        <v>23.599999999999994</v>
      </c>
      <c r="I12">
        <v>3</v>
      </c>
      <c r="J12">
        <f t="shared" si="8"/>
        <v>120</v>
      </c>
      <c r="K12">
        <f t="shared" si="0"/>
        <v>2.4193548387096774E-2</v>
      </c>
      <c r="L12">
        <f t="shared" si="1"/>
        <v>0.967741935483871</v>
      </c>
      <c r="M12">
        <f t="shared" si="9"/>
        <v>0.967741935483871</v>
      </c>
      <c r="N12">
        <f t="shared" si="2"/>
        <v>22.544999999999995</v>
      </c>
      <c r="O12">
        <f t="shared" si="3"/>
        <v>67.634999999999991</v>
      </c>
      <c r="P12">
        <f t="shared" si="4"/>
        <v>129.59068210848065</v>
      </c>
      <c r="Q12">
        <f t="shared" si="5"/>
        <v>388.77204632544192</v>
      </c>
    </row>
    <row r="13" spans="1:17">
      <c r="A13" s="3">
        <v>10.57</v>
      </c>
      <c r="B13" s="3">
        <v>6.25</v>
      </c>
      <c r="D13" s="16">
        <f>D10-D7</f>
        <v>23.25</v>
      </c>
      <c r="G13">
        <f t="shared" si="6"/>
        <v>23.599999999999994</v>
      </c>
      <c r="H13">
        <f t="shared" si="7"/>
        <v>25.709999999999994</v>
      </c>
      <c r="I13">
        <v>2</v>
      </c>
      <c r="J13">
        <f t="shared" si="8"/>
        <v>122</v>
      </c>
      <c r="K13">
        <f t="shared" si="0"/>
        <v>1.6129032258064516E-2</v>
      </c>
      <c r="L13">
        <f t="shared" si="1"/>
        <v>0.9838709677419355</v>
      </c>
      <c r="M13">
        <f t="shared" si="9"/>
        <v>0.9838709677419355</v>
      </c>
      <c r="N13">
        <f t="shared" si="2"/>
        <v>24.654999999999994</v>
      </c>
      <c r="O13">
        <f t="shared" si="3"/>
        <v>49.309999999999988</v>
      </c>
      <c r="P13">
        <f t="shared" si="4"/>
        <v>182.08237726977094</v>
      </c>
      <c r="Q13">
        <f t="shared" si="5"/>
        <v>364.16475453954189</v>
      </c>
    </row>
    <row r="14" spans="1:17">
      <c r="A14" s="3">
        <v>10.57</v>
      </c>
      <c r="B14" s="3">
        <v>10.5</v>
      </c>
      <c r="G14">
        <f t="shared" si="6"/>
        <v>25.709999999999994</v>
      </c>
      <c r="H14">
        <f t="shared" si="7"/>
        <v>27.819999999999993</v>
      </c>
      <c r="I14">
        <v>2</v>
      </c>
      <c r="J14">
        <f t="shared" si="8"/>
        <v>124</v>
      </c>
      <c r="K14">
        <f t="shared" si="0"/>
        <v>1.6129032258064516E-2</v>
      </c>
      <c r="L14">
        <f t="shared" si="1"/>
        <v>1</v>
      </c>
      <c r="M14">
        <f t="shared" si="9"/>
        <v>1</v>
      </c>
      <c r="N14">
        <f t="shared" si="2"/>
        <v>26.764999999999993</v>
      </c>
      <c r="O14">
        <f t="shared" si="3"/>
        <v>53.529999999999987</v>
      </c>
      <c r="P14">
        <f t="shared" si="4"/>
        <v>243.47827243106121</v>
      </c>
      <c r="Q14">
        <f t="shared" si="5"/>
        <v>486.95654486212243</v>
      </c>
    </row>
    <row r="15" spans="1:17">
      <c r="A15" s="3">
        <v>10.58</v>
      </c>
      <c r="B15" s="3">
        <v>4.25</v>
      </c>
      <c r="D15" t="s">
        <v>27</v>
      </c>
      <c r="G15">
        <f t="shared" si="6"/>
        <v>27.819999999999993</v>
      </c>
      <c r="H15">
        <f t="shared" si="7"/>
        <v>29.929999999999993</v>
      </c>
      <c r="I15">
        <v>0</v>
      </c>
      <c r="J15">
        <f t="shared" si="8"/>
        <v>124</v>
      </c>
      <c r="K15">
        <f t="shared" si="0"/>
        <v>0</v>
      </c>
      <c r="L15">
        <f t="shared" si="1"/>
        <v>1</v>
      </c>
      <c r="M15">
        <f t="shared" si="9"/>
        <v>1</v>
      </c>
    </row>
    <row r="16" spans="1:17">
      <c r="A16" s="3">
        <v>10.58</v>
      </c>
      <c r="B16" s="3">
        <v>7</v>
      </c>
      <c r="D16">
        <f>SQRT(D4)</f>
        <v>11.135528725660043</v>
      </c>
      <c r="E16" s="17">
        <v>11</v>
      </c>
      <c r="G16">
        <f t="shared" si="6"/>
        <v>29.929999999999993</v>
      </c>
      <c r="H16">
        <f t="shared" si="7"/>
        <v>32.039999999999992</v>
      </c>
      <c r="I16">
        <v>0</v>
      </c>
      <c r="J16">
        <f t="shared" si="8"/>
        <v>124</v>
      </c>
      <c r="K16">
        <f t="shared" si="0"/>
        <v>0</v>
      </c>
      <c r="L16">
        <f t="shared" si="1"/>
        <v>1</v>
      </c>
      <c r="M16">
        <f t="shared" si="9"/>
        <v>1</v>
      </c>
    </row>
    <row r="17" spans="1:17">
      <c r="A17" s="3">
        <v>10.58</v>
      </c>
      <c r="B17" s="3">
        <v>9</v>
      </c>
      <c r="G17">
        <f t="shared" si="6"/>
        <v>32.039999999999992</v>
      </c>
      <c r="H17">
        <f t="shared" si="7"/>
        <v>34.149999999999991</v>
      </c>
      <c r="I17">
        <v>0</v>
      </c>
      <c r="J17">
        <f t="shared" si="8"/>
        <v>124</v>
      </c>
      <c r="K17">
        <f t="shared" si="0"/>
        <v>0</v>
      </c>
      <c r="L17">
        <f t="shared" si="1"/>
        <v>1</v>
      </c>
      <c r="M17">
        <f t="shared" si="9"/>
        <v>1</v>
      </c>
    </row>
    <row r="18" spans="1:17">
      <c r="A18" s="3">
        <v>10.58</v>
      </c>
      <c r="B18" s="3">
        <v>26</v>
      </c>
      <c r="D18" t="s">
        <v>28</v>
      </c>
      <c r="G18">
        <f t="shared" si="6"/>
        <v>34.149999999999991</v>
      </c>
      <c r="H18">
        <f t="shared" si="7"/>
        <v>36.259999999999991</v>
      </c>
      <c r="I18">
        <v>0</v>
      </c>
      <c r="J18">
        <f t="shared" si="8"/>
        <v>124</v>
      </c>
      <c r="K18">
        <f t="shared" si="0"/>
        <v>0</v>
      </c>
      <c r="L18">
        <f t="shared" si="1"/>
        <v>1</v>
      </c>
      <c r="M18">
        <f t="shared" si="9"/>
        <v>1</v>
      </c>
    </row>
    <row r="19" spans="1:17">
      <c r="A19" s="3">
        <v>10.61</v>
      </c>
      <c r="B19" s="3">
        <v>7.25</v>
      </c>
      <c r="D19">
        <f>D13/E16</f>
        <v>2.1136363636363638</v>
      </c>
      <c r="E19" s="17">
        <v>2.11</v>
      </c>
      <c r="G19">
        <f t="shared" si="6"/>
        <v>36.259999999999991</v>
      </c>
      <c r="H19">
        <f t="shared" si="7"/>
        <v>38.36999999999999</v>
      </c>
      <c r="I19">
        <v>0</v>
      </c>
      <c r="J19">
        <f t="shared" si="8"/>
        <v>124</v>
      </c>
      <c r="K19">
        <f t="shared" si="0"/>
        <v>0</v>
      </c>
      <c r="L19">
        <f t="shared" si="1"/>
        <v>1</v>
      </c>
      <c r="M19">
        <f t="shared" si="9"/>
        <v>1</v>
      </c>
    </row>
    <row r="20" spans="1:17">
      <c r="A20" s="3">
        <v>10.61</v>
      </c>
      <c r="B20" s="3">
        <v>21.5</v>
      </c>
      <c r="G20">
        <f t="shared" si="6"/>
        <v>38.36999999999999</v>
      </c>
      <c r="H20">
        <f t="shared" si="7"/>
        <v>40.47999999999999</v>
      </c>
      <c r="I20">
        <v>0</v>
      </c>
      <c r="J20">
        <f t="shared" si="8"/>
        <v>124</v>
      </c>
      <c r="K20">
        <f t="shared" si="0"/>
        <v>0</v>
      </c>
      <c r="L20">
        <f t="shared" si="1"/>
        <v>1</v>
      </c>
      <c r="M20">
        <f t="shared" si="9"/>
        <v>1</v>
      </c>
    </row>
    <row r="21" spans="1:17">
      <c r="A21" s="3">
        <v>10.64</v>
      </c>
      <c r="B21" s="3">
        <v>8</v>
      </c>
      <c r="D21" t="s">
        <v>29</v>
      </c>
      <c r="G21">
        <f t="shared" si="6"/>
        <v>40.47999999999999</v>
      </c>
      <c r="H21">
        <f t="shared" si="7"/>
        <v>42.589999999999989</v>
      </c>
      <c r="I21">
        <v>0</v>
      </c>
      <c r="J21">
        <f t="shared" si="8"/>
        <v>124</v>
      </c>
      <c r="K21">
        <f t="shared" si="0"/>
        <v>0</v>
      </c>
      <c r="L21">
        <f t="shared" si="1"/>
        <v>1</v>
      </c>
      <c r="M21">
        <f t="shared" si="9"/>
        <v>1</v>
      </c>
    </row>
    <row r="22" spans="1:17">
      <c r="A22" s="3">
        <v>10.64</v>
      </c>
      <c r="B22" s="3">
        <v>8</v>
      </c>
      <c r="D22">
        <f>D7-(E19/2)</f>
        <v>2.9450000000000003</v>
      </c>
      <c r="E22" s="17">
        <v>2.5</v>
      </c>
      <c r="N22" t="s">
        <v>52</v>
      </c>
      <c r="O22">
        <f>SUM(O3:O21)</f>
        <v>1383.9899999999998</v>
      </c>
      <c r="Q22">
        <f>SUM(Q3:Q21)</f>
        <v>3399.7887185483851</v>
      </c>
    </row>
    <row r="23" spans="1:17">
      <c r="A23" s="3">
        <v>10.64</v>
      </c>
      <c r="B23" s="3">
        <v>8.5</v>
      </c>
      <c r="O23" t="s">
        <v>55</v>
      </c>
      <c r="P23">
        <f>Q22/D4</f>
        <v>27.417650956035363</v>
      </c>
    </row>
    <row r="24" spans="1:17">
      <c r="A24" s="3">
        <v>10.64</v>
      </c>
      <c r="B24" s="3">
        <v>13.5</v>
      </c>
    </row>
    <row r="25" spans="1:17">
      <c r="A25" s="3">
        <v>10.65</v>
      </c>
      <c r="B25" s="3">
        <v>7.25</v>
      </c>
    </row>
    <row r="26" spans="1:17">
      <c r="A26" s="3">
        <v>10.65</v>
      </c>
      <c r="B26" s="3">
        <v>10.5</v>
      </c>
      <c r="E26" s="15" t="s">
        <v>34</v>
      </c>
    </row>
    <row r="27" spans="1:17">
      <c r="A27" s="3">
        <v>10.67</v>
      </c>
      <c r="B27" s="3">
        <v>8.5</v>
      </c>
      <c r="E27" t="s">
        <v>48</v>
      </c>
      <c r="F27" t="s">
        <v>49</v>
      </c>
    </row>
    <row r="28" spans="1:17">
      <c r="A28" s="3">
        <v>10.67</v>
      </c>
      <c r="B28" s="3">
        <v>13.5</v>
      </c>
      <c r="E28" t="s">
        <v>35</v>
      </c>
      <c r="F28">
        <f>G5</f>
        <v>6.7199999999999989</v>
      </c>
    </row>
    <row r="29" spans="1:17">
      <c r="A29" s="3">
        <v>10.68</v>
      </c>
      <c r="B29" s="3">
        <v>6</v>
      </c>
      <c r="E29" t="s">
        <v>36</v>
      </c>
      <c r="F29">
        <f>I5</f>
        <v>37</v>
      </c>
    </row>
    <row r="30" spans="1:17">
      <c r="A30" s="3">
        <v>10.69</v>
      </c>
      <c r="B30" s="3">
        <v>7.75</v>
      </c>
      <c r="E30" t="s">
        <v>37</v>
      </c>
      <c r="F30">
        <f>I4</f>
        <v>18</v>
      </c>
    </row>
    <row r="31" spans="1:17">
      <c r="A31" s="3">
        <v>10.7</v>
      </c>
      <c r="B31" s="3">
        <v>7</v>
      </c>
      <c r="E31" t="s">
        <v>38</v>
      </c>
      <c r="F31">
        <f>I6</f>
        <v>13</v>
      </c>
      <c r="M31" s="23" t="s">
        <v>7</v>
      </c>
      <c r="N31" s="5">
        <f>D4</f>
        <v>124</v>
      </c>
    </row>
    <row r="32" spans="1:17">
      <c r="A32" s="3">
        <v>10.71</v>
      </c>
      <c r="B32" s="3">
        <v>7.5</v>
      </c>
      <c r="E32" t="s">
        <v>39</v>
      </c>
      <c r="F32">
        <f>H5-G5</f>
        <v>2.1099999999999994</v>
      </c>
      <c r="M32" s="23" t="s">
        <v>4</v>
      </c>
      <c r="N32" s="28">
        <f>AVERAGE(B:B)</f>
        <v>11.137096774193548</v>
      </c>
      <c r="P32" s="23" t="s">
        <v>6</v>
      </c>
      <c r="Q32" s="13">
        <f>O22/N31</f>
        <v>11.161209677419354</v>
      </c>
    </row>
    <row r="33" spans="1:19" ht="24">
      <c r="A33" s="3">
        <v>10.72</v>
      </c>
      <c r="B33" s="3">
        <v>9.5</v>
      </c>
      <c r="E33" t="s">
        <v>40</v>
      </c>
      <c r="F33">
        <f>F28+F32*((F29-F30)/((F29-F30)+(F29-F31)))</f>
        <v>7.6523255813953472</v>
      </c>
      <c r="M33" s="23" t="s">
        <v>5</v>
      </c>
      <c r="N33" s="5">
        <f>STDEV(B:B)</f>
        <v>5.1114961732128883</v>
      </c>
      <c r="P33" s="23" t="s">
        <v>8</v>
      </c>
      <c r="Q33" s="13">
        <f>SQRT(P23)</f>
        <v>5.2361866807854893</v>
      </c>
    </row>
    <row r="34" spans="1:19" ht="24">
      <c r="A34" s="3">
        <v>10.72</v>
      </c>
      <c r="B34" s="3">
        <v>12.75</v>
      </c>
      <c r="K34" s="16">
        <f>N32-N33</f>
        <v>6.0256006009806597</v>
      </c>
      <c r="L34">
        <f t="array" ref="L34:L35">FREQUENCY(B:B,K34:K35)</f>
        <v>10</v>
      </c>
      <c r="M34" s="24" t="s">
        <v>10</v>
      </c>
      <c r="N34" s="33">
        <f>L35/N31</f>
        <v>0.7338709677419355</v>
      </c>
      <c r="P34" s="24" t="s">
        <v>10</v>
      </c>
      <c r="Q34" s="35">
        <f>S35/N31</f>
        <v>0.79032258064516125</v>
      </c>
      <c r="R34">
        <f>Q32-Q33</f>
        <v>5.9250229966338646</v>
      </c>
      <c r="S34">
        <f t="array" ref="S34:S35">FREQUENCY(B:B,R34:R35)</f>
        <v>8</v>
      </c>
    </row>
    <row r="35" spans="1:19" ht="36">
      <c r="A35" s="3">
        <v>10.73</v>
      </c>
      <c r="B35" s="3">
        <v>8.75</v>
      </c>
      <c r="D35" t="s">
        <v>6</v>
      </c>
      <c r="F35">
        <f>O22/D4</f>
        <v>11.161209677419354</v>
      </c>
      <c r="K35" s="16">
        <f>N32+N33</f>
        <v>16.248592947406436</v>
      </c>
      <c r="L35">
        <v>91</v>
      </c>
      <c r="M35" s="25" t="s">
        <v>11</v>
      </c>
      <c r="N35" s="34"/>
      <c r="P35" s="25" t="s">
        <v>11</v>
      </c>
      <c r="Q35" s="36"/>
      <c r="R35">
        <f>Q32+Q33</f>
        <v>16.397396358204844</v>
      </c>
      <c r="S35">
        <v>98</v>
      </c>
    </row>
    <row r="36" spans="1:19" ht="24">
      <c r="A36" s="3">
        <v>10.73</v>
      </c>
      <c r="B36" s="3">
        <v>11</v>
      </c>
      <c r="D36" t="s">
        <v>53</v>
      </c>
      <c r="F36">
        <f>SQRT(P23)</f>
        <v>5.2361866807854893</v>
      </c>
      <c r="M36" s="26" t="s">
        <v>17</v>
      </c>
      <c r="N36" s="29">
        <f>N33/N32</f>
        <v>0.4589612784057916</v>
      </c>
      <c r="P36" s="26" t="s">
        <v>17</v>
      </c>
      <c r="Q36" s="32">
        <f>Q33/Q32</f>
        <v>0.46914150276909566</v>
      </c>
    </row>
    <row r="37" spans="1:19">
      <c r="A37" s="3">
        <v>10.73</v>
      </c>
      <c r="B37" s="3">
        <v>14</v>
      </c>
      <c r="E37" t="s">
        <v>56</v>
      </c>
      <c r="F37">
        <f>(F35-F33)/F36</f>
        <v>0.67012203917405655</v>
      </c>
      <c r="M37" s="26" t="s">
        <v>41</v>
      </c>
      <c r="N37" s="30">
        <f>MEDIAN(B:B)</f>
        <v>9.125</v>
      </c>
      <c r="P37" s="27" t="s">
        <v>12</v>
      </c>
      <c r="Q37" s="13">
        <f>F47</f>
        <v>9.4792307692307674</v>
      </c>
    </row>
    <row r="38" spans="1:19" ht="24">
      <c r="A38" s="3">
        <v>10.74</v>
      </c>
      <c r="B38" s="3">
        <v>10.25</v>
      </c>
      <c r="M38" s="26" t="s">
        <v>34</v>
      </c>
      <c r="N38" s="31">
        <f>MODE(B:B)</f>
        <v>7.75</v>
      </c>
      <c r="P38" s="26" t="s">
        <v>13</v>
      </c>
      <c r="Q38" s="13">
        <f>F33</f>
        <v>7.6523255813953472</v>
      </c>
    </row>
    <row r="39" spans="1:19" ht="24">
      <c r="A39" s="3">
        <v>10.74</v>
      </c>
      <c r="B39" s="3">
        <v>11.5</v>
      </c>
      <c r="M39" s="26" t="s">
        <v>19</v>
      </c>
      <c r="N39" s="15">
        <f>(N32-N38)/N33</f>
        <v>0.66264292477490994</v>
      </c>
      <c r="P39" s="26" t="s">
        <v>19</v>
      </c>
      <c r="Q39" s="13">
        <f>F37</f>
        <v>0.67012203917405655</v>
      </c>
    </row>
    <row r="40" spans="1:19">
      <c r="A40" s="3">
        <v>10.74</v>
      </c>
      <c r="B40" s="3">
        <v>13.75</v>
      </c>
      <c r="E40" s="15" t="s">
        <v>41</v>
      </c>
    </row>
    <row r="41" spans="1:19">
      <c r="A41" s="3">
        <v>10.75</v>
      </c>
      <c r="B41" s="3">
        <v>6.5</v>
      </c>
      <c r="E41" s="18" t="s">
        <v>57</v>
      </c>
      <c r="F41" t="s">
        <v>58</v>
      </c>
    </row>
    <row r="42" spans="1:19">
      <c r="A42" s="3">
        <v>10.78</v>
      </c>
      <c r="B42" s="3">
        <v>13</v>
      </c>
      <c r="E42" t="s">
        <v>42</v>
      </c>
      <c r="F42">
        <f>G6</f>
        <v>8.8299999999999983</v>
      </c>
    </row>
    <row r="43" spans="1:19">
      <c r="A43" s="3">
        <v>10.78</v>
      </c>
      <c r="B43" s="3">
        <v>19.25</v>
      </c>
      <c r="E43" t="s">
        <v>43</v>
      </c>
      <c r="F43">
        <f>D4/2</f>
        <v>62</v>
      </c>
    </row>
    <row r="44" spans="1:19">
      <c r="A44" s="3">
        <v>10.8</v>
      </c>
      <c r="B44" s="3">
        <v>6.25</v>
      </c>
      <c r="E44" t="s">
        <v>44</v>
      </c>
      <c r="F44">
        <f>J5</f>
        <v>58</v>
      </c>
    </row>
    <row r="45" spans="1:19">
      <c r="A45" s="3">
        <v>10.8</v>
      </c>
      <c r="B45" s="3">
        <v>9</v>
      </c>
      <c r="E45" t="s">
        <v>45</v>
      </c>
      <c r="F45">
        <f>I6</f>
        <v>13</v>
      </c>
    </row>
    <row r="46" spans="1:19">
      <c r="A46" s="3">
        <v>10.8</v>
      </c>
      <c r="B46" s="3">
        <v>20.25</v>
      </c>
      <c r="E46" t="s">
        <v>46</v>
      </c>
      <c r="F46">
        <f>F32</f>
        <v>2.1099999999999994</v>
      </c>
    </row>
    <row r="47" spans="1:19">
      <c r="A47" s="3">
        <v>10.81</v>
      </c>
      <c r="B47" s="3">
        <v>9</v>
      </c>
      <c r="E47" t="s">
        <v>47</v>
      </c>
      <c r="F47">
        <f>F42+F46*(F43-F44)/F45</f>
        <v>9.4792307692307674</v>
      </c>
    </row>
    <row r="48" spans="1:19">
      <c r="A48" s="3">
        <v>10.81</v>
      </c>
      <c r="B48" s="3">
        <v>16.25</v>
      </c>
    </row>
    <row r="49" spans="1:2">
      <c r="A49" s="3">
        <v>10.82</v>
      </c>
      <c r="B49" s="3">
        <v>10.25</v>
      </c>
    </row>
    <row r="50" spans="1:2">
      <c r="A50" s="3">
        <v>10.82</v>
      </c>
      <c r="B50" s="3">
        <v>13</v>
      </c>
    </row>
    <row r="51" spans="1:2">
      <c r="A51" s="3">
        <v>10.84</v>
      </c>
      <c r="B51" s="3">
        <v>19.5</v>
      </c>
    </row>
    <row r="52" spans="1:2">
      <c r="A52" s="3">
        <v>10.86</v>
      </c>
      <c r="B52" s="3">
        <v>7.75</v>
      </c>
    </row>
    <row r="53" spans="1:2">
      <c r="A53" s="3">
        <v>10.86</v>
      </c>
      <c r="B53" s="3">
        <v>9.25</v>
      </c>
    </row>
    <row r="54" spans="1:2">
      <c r="A54" s="3">
        <v>10.87</v>
      </c>
      <c r="B54" s="3">
        <v>20</v>
      </c>
    </row>
    <row r="55" spans="1:2">
      <c r="A55" s="3">
        <v>10.88</v>
      </c>
      <c r="B55" s="3">
        <v>7.75</v>
      </c>
    </row>
    <row r="56" spans="1:2">
      <c r="A56" s="3">
        <v>10.88</v>
      </c>
      <c r="B56" s="3">
        <v>8.25</v>
      </c>
    </row>
    <row r="57" spans="1:2">
      <c r="A57" s="3">
        <v>10.89</v>
      </c>
      <c r="B57" s="3">
        <v>16.25</v>
      </c>
    </row>
    <row r="58" spans="1:2">
      <c r="A58" s="3">
        <v>10.89</v>
      </c>
      <c r="B58" s="3">
        <v>24.25</v>
      </c>
    </row>
    <row r="59" spans="1:2">
      <c r="A59" s="3">
        <v>10.9</v>
      </c>
      <c r="B59" s="3">
        <v>24</v>
      </c>
    </row>
    <row r="60" spans="1:2">
      <c r="A60" s="3">
        <v>10.91</v>
      </c>
      <c r="B60" s="3">
        <v>8</v>
      </c>
    </row>
    <row r="61" spans="1:2">
      <c r="A61" s="3">
        <v>10.91</v>
      </c>
      <c r="B61" s="3">
        <v>20.25</v>
      </c>
    </row>
    <row r="62" spans="1:2">
      <c r="A62" s="3">
        <v>10.92</v>
      </c>
      <c r="B62" s="3">
        <v>13.75</v>
      </c>
    </row>
    <row r="63" spans="1:2">
      <c r="A63" s="3">
        <v>10.93</v>
      </c>
      <c r="B63" s="3">
        <v>7.5</v>
      </c>
    </row>
    <row r="64" spans="1:2">
      <c r="A64" s="3">
        <v>10.94</v>
      </c>
      <c r="B64" s="3">
        <v>13.5</v>
      </c>
    </row>
    <row r="65" spans="1:2">
      <c r="A65" s="3">
        <v>10.95</v>
      </c>
      <c r="B65" s="3">
        <v>6.5</v>
      </c>
    </row>
    <row r="66" spans="1:2">
      <c r="A66" s="3">
        <v>10.95</v>
      </c>
      <c r="B66" s="3">
        <v>17</v>
      </c>
    </row>
    <row r="67" spans="1:2">
      <c r="A67" s="3">
        <v>10.96</v>
      </c>
      <c r="B67" s="3">
        <v>6.75</v>
      </c>
    </row>
    <row r="68" spans="1:2">
      <c r="A68" s="3">
        <v>10.97</v>
      </c>
      <c r="B68" s="3">
        <v>12</v>
      </c>
    </row>
    <row r="69" spans="1:2">
      <c r="A69" s="3">
        <v>10.97</v>
      </c>
      <c r="B69" s="3">
        <v>14.25</v>
      </c>
    </row>
    <row r="70" spans="1:2">
      <c r="A70" s="3">
        <v>10.98</v>
      </c>
      <c r="B70" s="3">
        <v>7</v>
      </c>
    </row>
    <row r="71" spans="1:2">
      <c r="A71" s="3">
        <v>10.98</v>
      </c>
      <c r="B71" s="3">
        <v>8.75</v>
      </c>
    </row>
    <row r="72" spans="1:2">
      <c r="A72" s="3">
        <v>10.99</v>
      </c>
      <c r="B72" s="3">
        <v>10.5</v>
      </c>
    </row>
    <row r="73" spans="1:2">
      <c r="A73" s="3">
        <v>11.01</v>
      </c>
      <c r="B73" s="3">
        <v>11.25</v>
      </c>
    </row>
    <row r="74" spans="1:2">
      <c r="A74" s="3">
        <v>11.02</v>
      </c>
      <c r="B74" s="3">
        <v>5.25</v>
      </c>
    </row>
    <row r="75" spans="1:2">
      <c r="A75" s="3">
        <v>11.03</v>
      </c>
      <c r="B75" s="3">
        <v>12.5</v>
      </c>
    </row>
    <row r="76" spans="1:2">
      <c r="A76" s="3">
        <v>11.04</v>
      </c>
      <c r="B76" s="3">
        <v>6.25</v>
      </c>
    </row>
    <row r="77" spans="1:2">
      <c r="A77" s="3">
        <v>11.04</v>
      </c>
      <c r="B77" s="3">
        <v>18.5</v>
      </c>
    </row>
    <row r="78" spans="1:2">
      <c r="A78" s="3">
        <v>11.05</v>
      </c>
      <c r="B78" s="3">
        <v>8.75</v>
      </c>
    </row>
    <row r="79" spans="1:2">
      <c r="A79" s="3">
        <v>11.06</v>
      </c>
      <c r="B79" s="3">
        <v>8.75</v>
      </c>
    </row>
    <row r="80" spans="1:2">
      <c r="A80" s="3">
        <v>11.06</v>
      </c>
      <c r="B80" s="3">
        <v>11.75</v>
      </c>
    </row>
    <row r="81" spans="1:2">
      <c r="A81" s="3">
        <v>11.07</v>
      </c>
      <c r="B81" s="3">
        <v>8</v>
      </c>
    </row>
    <row r="82" spans="1:2">
      <c r="A82" s="3">
        <v>11.07</v>
      </c>
      <c r="B82" s="3">
        <v>16.25</v>
      </c>
    </row>
    <row r="83" spans="1:2">
      <c r="A83" s="3">
        <v>11.08</v>
      </c>
      <c r="B83" s="3">
        <v>6.5</v>
      </c>
    </row>
    <row r="84" spans="1:2">
      <c r="A84" s="3">
        <v>11.08</v>
      </c>
      <c r="B84" s="3">
        <v>7.75</v>
      </c>
    </row>
    <row r="85" spans="1:2">
      <c r="A85" s="3">
        <v>11.09</v>
      </c>
      <c r="B85" s="3">
        <v>18.5</v>
      </c>
    </row>
    <row r="86" spans="1:2">
      <c r="A86" s="3">
        <v>11.09</v>
      </c>
      <c r="B86" s="3">
        <v>21.25</v>
      </c>
    </row>
    <row r="87" spans="1:2">
      <c r="A87" s="3">
        <v>11.11</v>
      </c>
      <c r="B87" s="3">
        <v>6.75</v>
      </c>
    </row>
    <row r="88" spans="1:2">
      <c r="A88" s="3">
        <v>11.11</v>
      </c>
      <c r="B88" s="3">
        <v>11.25</v>
      </c>
    </row>
    <row r="89" spans="1:2">
      <c r="A89" s="3">
        <v>11.12</v>
      </c>
      <c r="B89" s="3">
        <v>11.75</v>
      </c>
    </row>
    <row r="90" spans="1:2">
      <c r="A90" s="3">
        <v>11.13</v>
      </c>
      <c r="B90" s="3">
        <v>6.25</v>
      </c>
    </row>
    <row r="91" spans="1:2">
      <c r="A91" s="3">
        <v>11.13</v>
      </c>
      <c r="B91" s="3">
        <v>15.5</v>
      </c>
    </row>
    <row r="92" spans="1:2">
      <c r="A92" s="3">
        <v>11.14</v>
      </c>
      <c r="B92" s="3">
        <v>7.5</v>
      </c>
    </row>
    <row r="93" spans="1:2">
      <c r="A93" s="3">
        <v>11.14</v>
      </c>
      <c r="B93" s="3">
        <v>14.75</v>
      </c>
    </row>
    <row r="94" spans="1:2">
      <c r="A94" s="3">
        <v>11.14</v>
      </c>
      <c r="B94" s="3">
        <v>16.25</v>
      </c>
    </row>
    <row r="95" spans="1:2">
      <c r="A95" s="3">
        <v>11.15</v>
      </c>
      <c r="B95" s="3">
        <v>6.75</v>
      </c>
    </row>
    <row r="96" spans="1:2">
      <c r="A96" s="3">
        <v>11.16</v>
      </c>
      <c r="B96" s="3">
        <v>14.75</v>
      </c>
    </row>
    <row r="97" spans="1:2">
      <c r="A97" s="3">
        <v>11.17</v>
      </c>
      <c r="B97" s="3">
        <v>13.25</v>
      </c>
    </row>
    <row r="98" spans="1:2">
      <c r="A98" s="3">
        <v>11.17</v>
      </c>
      <c r="B98" s="3">
        <v>21.75</v>
      </c>
    </row>
    <row r="99" spans="1:2">
      <c r="A99" s="3">
        <v>11.18</v>
      </c>
      <c r="B99" s="3">
        <v>7.5</v>
      </c>
    </row>
    <row r="100" spans="1:2">
      <c r="A100" s="3">
        <v>11.18</v>
      </c>
      <c r="B100" s="3">
        <v>15.25</v>
      </c>
    </row>
    <row r="101" spans="1:2">
      <c r="A101" s="3">
        <v>11.2</v>
      </c>
      <c r="B101" s="3">
        <v>7</v>
      </c>
    </row>
    <row r="102" spans="1:2">
      <c r="A102" s="3">
        <v>11.2</v>
      </c>
      <c r="B102" s="3">
        <v>11.25</v>
      </c>
    </row>
    <row r="103" spans="1:2">
      <c r="A103" s="3">
        <v>11.2</v>
      </c>
      <c r="B103" s="3">
        <v>17</v>
      </c>
    </row>
    <row r="104" spans="1:2">
      <c r="A104" s="3">
        <v>11.21</v>
      </c>
      <c r="B104" s="3">
        <v>7.25</v>
      </c>
    </row>
    <row r="105" spans="1:2">
      <c r="A105" s="3">
        <v>11.21</v>
      </c>
      <c r="B105" s="3">
        <v>12.5</v>
      </c>
    </row>
    <row r="106" spans="1:2">
      <c r="A106" s="3">
        <v>11.21</v>
      </c>
      <c r="B106" s="3">
        <v>21.75</v>
      </c>
    </row>
    <row r="107" spans="1:2">
      <c r="A107" s="3">
        <v>11.22</v>
      </c>
      <c r="B107" s="3">
        <v>9.75</v>
      </c>
    </row>
    <row r="108" spans="1:2">
      <c r="A108" s="3">
        <v>11.23</v>
      </c>
      <c r="B108" s="3">
        <v>8.75</v>
      </c>
    </row>
    <row r="109" spans="1:2">
      <c r="A109" s="3">
        <v>11.25</v>
      </c>
      <c r="B109" s="3">
        <v>4</v>
      </c>
    </row>
    <row r="110" spans="1:2">
      <c r="A110" s="3">
        <v>11.27</v>
      </c>
      <c r="B110" s="3">
        <v>11</v>
      </c>
    </row>
    <row r="111" spans="1:2">
      <c r="A111" s="3">
        <v>11.29</v>
      </c>
      <c r="B111" s="3">
        <v>15.25</v>
      </c>
    </row>
    <row r="112" spans="1:2">
      <c r="A112" s="3">
        <v>11.3</v>
      </c>
      <c r="B112" s="3">
        <v>5.75</v>
      </c>
    </row>
    <row r="113" spans="1:2">
      <c r="A113" s="3">
        <v>11.32</v>
      </c>
      <c r="B113" s="3">
        <v>7.5</v>
      </c>
    </row>
    <row r="114" spans="1:2">
      <c r="A114" s="3">
        <v>11.34</v>
      </c>
      <c r="B114" s="3">
        <v>8.75</v>
      </c>
    </row>
    <row r="115" spans="1:2">
      <c r="A115" s="3">
        <v>11.38</v>
      </c>
      <c r="B115" s="3">
        <v>5.75</v>
      </c>
    </row>
    <row r="116" spans="1:2">
      <c r="A116" s="3">
        <v>11.38</v>
      </c>
      <c r="B116" s="3">
        <v>6.5</v>
      </c>
    </row>
    <row r="117" spans="1:2">
      <c r="A117" s="3">
        <v>11.39</v>
      </c>
      <c r="B117" s="3">
        <v>4.5</v>
      </c>
    </row>
    <row r="118" spans="1:2">
      <c r="A118" s="3">
        <v>11.39</v>
      </c>
      <c r="B118" s="3">
        <v>10.75</v>
      </c>
    </row>
    <row r="119" spans="1:2">
      <c r="A119" s="3">
        <v>11.43</v>
      </c>
      <c r="B119" s="3">
        <v>9</v>
      </c>
    </row>
    <row r="120" spans="1:2">
      <c r="A120" s="3">
        <v>11.44</v>
      </c>
      <c r="B120" s="3">
        <v>7.75</v>
      </c>
    </row>
    <row r="121" spans="1:2">
      <c r="A121" s="3">
        <v>11.45</v>
      </c>
      <c r="B121" s="3">
        <v>17.5</v>
      </c>
    </row>
    <row r="122" spans="1:2">
      <c r="A122" s="3">
        <v>11.46</v>
      </c>
      <c r="B122" s="3">
        <v>6.5</v>
      </c>
    </row>
    <row r="123" spans="1:2">
      <c r="A123" s="3">
        <v>11.46</v>
      </c>
      <c r="B123" s="3">
        <v>6.5</v>
      </c>
    </row>
    <row r="124" spans="1:2">
      <c r="A124" s="3">
        <v>11.47</v>
      </c>
      <c r="B124" s="3">
        <v>5.25</v>
      </c>
    </row>
    <row r="125" spans="1:2">
      <c r="A125" s="3">
        <v>11.49</v>
      </c>
      <c r="B125" s="3">
        <v>6</v>
      </c>
    </row>
    <row r="126" spans="1:2">
      <c r="A126" s="3">
        <v>11.5</v>
      </c>
      <c r="B126" s="3">
        <v>13.5</v>
      </c>
    </row>
  </sheetData>
  <mergeCells count="2">
    <mergeCell ref="N34:N35"/>
    <mergeCell ref="Q34:Q35"/>
  </mergeCells>
  <pageMargins left="0.7" right="0.7" top="0.75" bottom="0.75" header="0.3" footer="0.3"/>
  <drawing r:id="rId1"/>
  <legacyDrawing r:id="rId2"/>
  <oleObjects>
    <oleObject progId="Equation.3" shapeId="2049" r:id="rId3"/>
    <oleObject progId="Equation.3" shapeId="2050" r:id="rId4"/>
    <oleObject progId="Equation.3" shapeId="2051" r:id="rId5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7:N166"/>
  <sheetViews>
    <sheetView topLeftCell="B1" workbookViewId="0">
      <selection activeCell="E9" sqref="E9"/>
    </sheetView>
  </sheetViews>
  <sheetFormatPr defaultRowHeight="12"/>
  <cols>
    <col min="4" max="4" width="13" customWidth="1"/>
    <col min="5" max="5" width="26.85546875" customWidth="1"/>
    <col min="6" max="6" width="9.42578125" customWidth="1"/>
    <col min="7" max="7" width="14.28515625" customWidth="1"/>
    <col min="8" max="8" width="29.5703125" customWidth="1"/>
    <col min="9" max="9" width="12.28515625" customWidth="1"/>
    <col min="11" max="11" width="26.85546875" customWidth="1"/>
    <col min="12" max="12" width="19.42578125" customWidth="1"/>
  </cols>
  <sheetData>
    <row r="7" spans="2:12">
      <c r="H7" s="6"/>
    </row>
    <row r="8" spans="2:12">
      <c r="H8" s="23" t="s">
        <v>7</v>
      </c>
      <c r="I8" s="5"/>
    </row>
    <row r="9" spans="2:12">
      <c r="H9" s="23" t="s">
        <v>4</v>
      </c>
      <c r="I9" s="5"/>
      <c r="K9" s="23" t="s">
        <v>6</v>
      </c>
      <c r="L9" s="13"/>
    </row>
    <row r="10" spans="2:12">
      <c r="H10" s="23" t="s">
        <v>5</v>
      </c>
      <c r="I10" s="5"/>
      <c r="K10" s="23" t="s">
        <v>8</v>
      </c>
      <c r="L10" s="13"/>
    </row>
    <row r="11" spans="2:12">
      <c r="B11" t="s">
        <v>98</v>
      </c>
      <c r="H11" s="24" t="s">
        <v>10</v>
      </c>
      <c r="I11" s="11"/>
      <c r="K11" s="24" t="s">
        <v>10</v>
      </c>
      <c r="L11" s="13"/>
    </row>
    <row r="12" spans="2:12" ht="24">
      <c r="B12" t="s">
        <v>90</v>
      </c>
      <c r="H12" s="25" t="s">
        <v>11</v>
      </c>
      <c r="I12" s="12"/>
      <c r="K12" s="25" t="s">
        <v>11</v>
      </c>
      <c r="L12" s="13"/>
    </row>
    <row r="13" spans="2:12">
      <c r="B13" t="s">
        <v>91</v>
      </c>
      <c r="H13" s="26" t="s">
        <v>17</v>
      </c>
      <c r="I13" s="5"/>
      <c r="K13" s="26" t="s">
        <v>17</v>
      </c>
      <c r="L13" s="13"/>
    </row>
    <row r="14" spans="2:12">
      <c r="B14" t="s">
        <v>92</v>
      </c>
      <c r="H14" s="26" t="s">
        <v>41</v>
      </c>
      <c r="I14" s="5"/>
      <c r="K14" s="27" t="s">
        <v>12</v>
      </c>
      <c r="L14" s="13"/>
    </row>
    <row r="15" spans="2:12">
      <c r="B15" t="s">
        <v>93</v>
      </c>
      <c r="H15" s="26" t="s">
        <v>34</v>
      </c>
      <c r="I15" s="5"/>
      <c r="K15" s="26" t="s">
        <v>13</v>
      </c>
      <c r="L15" s="13"/>
    </row>
    <row r="16" spans="2:12">
      <c r="B16" t="s">
        <v>15</v>
      </c>
      <c r="H16" s="26" t="s">
        <v>19</v>
      </c>
      <c r="I16" s="5"/>
      <c r="K16" s="26" t="s">
        <v>19</v>
      </c>
      <c r="L16" s="13"/>
    </row>
    <row r="17" spans="2:6">
      <c r="B17" t="s">
        <v>16</v>
      </c>
    </row>
    <row r="18" spans="2:6">
      <c r="B18" t="s">
        <v>14</v>
      </c>
    </row>
    <row r="19" spans="2:6">
      <c r="C19" s="8"/>
      <c r="D19" s="8"/>
      <c r="E19" s="8"/>
    </row>
    <row r="20" spans="2:6">
      <c r="F20" s="8"/>
    </row>
    <row r="28" spans="2:6">
      <c r="C28" s="9"/>
    </row>
    <row r="157" spans="13:14">
      <c r="M157" s="7" t="s">
        <v>9</v>
      </c>
      <c r="N157" s="7"/>
    </row>
    <row r="158" spans="13:14">
      <c r="M158" t="e">
        <f>#REF!/#REF!</f>
        <v>#REF!</v>
      </c>
    </row>
    <row r="159" spans="13:14">
      <c r="M159" t="e">
        <f>#REF!/#REF!</f>
        <v>#REF!</v>
      </c>
    </row>
    <row r="160" spans="13:14">
      <c r="M160" t="e">
        <f>#REF!/#REF!</f>
        <v>#REF!</v>
      </c>
    </row>
    <row r="161" spans="13:14">
      <c r="M161" t="e">
        <f>#REF!/#REF!</f>
        <v>#REF!</v>
      </c>
    </row>
    <row r="162" spans="13:14">
      <c r="M162" t="e">
        <f>#REF!/#REF!</f>
        <v>#REF!</v>
      </c>
    </row>
    <row r="163" spans="13:14">
      <c r="M163" t="e">
        <f>#REF!/#REF!</f>
        <v>#REF!</v>
      </c>
    </row>
    <row r="164" spans="13:14">
      <c r="M164" t="e">
        <f>#REF!/#REF!</f>
        <v>#REF!</v>
      </c>
    </row>
    <row r="165" spans="13:14">
      <c r="M165" t="e">
        <f>#REF!/#REF!</f>
        <v>#REF!</v>
      </c>
    </row>
    <row r="166" spans="13:14" ht="12.75" thickBot="1">
      <c r="M166" s="10" t="e">
        <f>#REF!/#REF!</f>
        <v>#REF!</v>
      </c>
      <c r="N166" s="10"/>
    </row>
  </sheetData>
  <phoneticPr fontId="2" type="noConversion"/>
  <pageMargins left="0.75" right="0.75" top="1" bottom="1" header="0.5" footer="0.5"/>
  <pageSetup paperSize="25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6:N166"/>
  <sheetViews>
    <sheetView topLeftCell="A5" workbookViewId="0">
      <selection activeCell="D20" sqref="D20"/>
    </sheetView>
  </sheetViews>
  <sheetFormatPr defaultRowHeight="12"/>
  <cols>
    <col min="4" max="4" width="13" customWidth="1"/>
    <col min="5" max="5" width="26.85546875" customWidth="1"/>
    <col min="6" max="6" width="9.42578125" customWidth="1"/>
    <col min="7" max="7" width="14.28515625" customWidth="1"/>
    <col min="8" max="8" width="29.5703125" customWidth="1"/>
    <col min="9" max="9" width="12.28515625" customWidth="1"/>
    <col min="11" max="11" width="26.85546875" customWidth="1"/>
    <col min="12" max="12" width="19.42578125" customWidth="1"/>
  </cols>
  <sheetData>
    <row r="6" spans="2:12">
      <c r="H6" s="37" t="s">
        <v>100</v>
      </c>
    </row>
    <row r="7" spans="2:12">
      <c r="B7" t="s">
        <v>99</v>
      </c>
      <c r="H7" s="6" t="s">
        <v>3</v>
      </c>
    </row>
    <row r="8" spans="2:12">
      <c r="B8" t="s">
        <v>18</v>
      </c>
      <c r="H8" s="23" t="s">
        <v>7</v>
      </c>
      <c r="I8" s="5"/>
    </row>
    <row r="9" spans="2:12">
      <c r="H9" s="23" t="s">
        <v>4</v>
      </c>
      <c r="I9" s="5"/>
      <c r="K9" s="23" t="s">
        <v>6</v>
      </c>
      <c r="L9" s="13"/>
    </row>
    <row r="10" spans="2:12">
      <c r="H10" s="23" t="s">
        <v>5</v>
      </c>
      <c r="I10" s="5"/>
      <c r="K10" s="23" t="s">
        <v>8</v>
      </c>
      <c r="L10" s="13"/>
    </row>
    <row r="11" spans="2:12">
      <c r="B11" t="s">
        <v>94</v>
      </c>
      <c r="H11" s="24" t="s">
        <v>10</v>
      </c>
      <c r="I11" s="11"/>
      <c r="K11" s="24" t="s">
        <v>10</v>
      </c>
      <c r="L11" s="13"/>
    </row>
    <row r="12" spans="2:12" ht="24">
      <c r="B12" t="s">
        <v>90</v>
      </c>
      <c r="H12" s="25" t="s">
        <v>11</v>
      </c>
      <c r="I12" s="12"/>
      <c r="K12" s="25" t="s">
        <v>95</v>
      </c>
      <c r="L12" s="13"/>
    </row>
    <row r="13" spans="2:12" ht="24">
      <c r="B13" t="s">
        <v>91</v>
      </c>
      <c r="H13" s="26" t="s">
        <v>17</v>
      </c>
      <c r="I13" s="5"/>
      <c r="K13" s="26" t="s">
        <v>96</v>
      </c>
      <c r="L13" s="13"/>
    </row>
    <row r="14" spans="2:12">
      <c r="B14" t="s">
        <v>92</v>
      </c>
      <c r="H14" s="26" t="s">
        <v>41</v>
      </c>
      <c r="I14" s="5"/>
      <c r="K14" s="27" t="s">
        <v>12</v>
      </c>
      <c r="L14" s="13"/>
    </row>
    <row r="15" spans="2:12">
      <c r="B15" t="s">
        <v>102</v>
      </c>
      <c r="H15" s="26" t="s">
        <v>34</v>
      </c>
      <c r="I15" s="5"/>
      <c r="K15" s="26" t="s">
        <v>13</v>
      </c>
      <c r="L15" s="13"/>
    </row>
    <row r="16" spans="2:12" ht="24">
      <c r="B16" t="s">
        <v>15</v>
      </c>
      <c r="H16" s="26" t="s">
        <v>19</v>
      </c>
      <c r="I16" s="5"/>
      <c r="K16" s="26" t="s">
        <v>97</v>
      </c>
      <c r="L16" s="13"/>
    </row>
    <row r="17" spans="2:12">
      <c r="B17" t="s">
        <v>16</v>
      </c>
    </row>
    <row r="18" spans="2:12">
      <c r="B18" t="s">
        <v>14</v>
      </c>
    </row>
    <row r="19" spans="2:12">
      <c r="C19" s="8"/>
      <c r="D19" s="8"/>
      <c r="E19" s="8"/>
    </row>
    <row r="20" spans="2:12">
      <c r="F20" s="8"/>
      <c r="H20" s="37" t="s">
        <v>101</v>
      </c>
    </row>
    <row r="21" spans="2:12">
      <c r="H21" s="6" t="s">
        <v>3</v>
      </c>
    </row>
    <row r="22" spans="2:12">
      <c r="H22" s="23" t="s">
        <v>7</v>
      </c>
      <c r="I22" s="5"/>
    </row>
    <row r="23" spans="2:12">
      <c r="H23" s="23" t="s">
        <v>4</v>
      </c>
      <c r="I23" s="5"/>
      <c r="K23" s="23" t="s">
        <v>6</v>
      </c>
      <c r="L23" s="13"/>
    </row>
    <row r="24" spans="2:12">
      <c r="H24" s="23" t="s">
        <v>5</v>
      </c>
      <c r="I24" s="5"/>
      <c r="K24" s="23" t="s">
        <v>8</v>
      </c>
      <c r="L24" s="13"/>
    </row>
    <row r="25" spans="2:12">
      <c r="H25" s="24" t="s">
        <v>10</v>
      </c>
      <c r="I25" s="11"/>
      <c r="K25" s="24" t="s">
        <v>10</v>
      </c>
      <c r="L25" s="13"/>
    </row>
    <row r="26" spans="2:12" ht="24">
      <c r="H26" s="25" t="s">
        <v>11</v>
      </c>
      <c r="I26" s="12"/>
      <c r="K26" s="25" t="s">
        <v>95</v>
      </c>
      <c r="L26" s="13"/>
    </row>
    <row r="27" spans="2:12" ht="24">
      <c r="H27" s="26" t="s">
        <v>17</v>
      </c>
      <c r="I27" s="5"/>
      <c r="K27" s="26" t="s">
        <v>96</v>
      </c>
      <c r="L27" s="13"/>
    </row>
    <row r="28" spans="2:12">
      <c r="C28" s="9"/>
      <c r="H28" s="26" t="s">
        <v>41</v>
      </c>
      <c r="I28" s="5"/>
      <c r="K28" s="27" t="s">
        <v>12</v>
      </c>
      <c r="L28" s="13"/>
    </row>
    <row r="29" spans="2:12">
      <c r="H29" s="26" t="s">
        <v>34</v>
      </c>
      <c r="I29" s="5"/>
      <c r="K29" s="26" t="s">
        <v>13</v>
      </c>
      <c r="L29" s="13"/>
    </row>
    <row r="30" spans="2:12" ht="24">
      <c r="H30" s="26" t="s">
        <v>19</v>
      </c>
      <c r="I30" s="5"/>
      <c r="K30" s="26" t="s">
        <v>97</v>
      </c>
      <c r="L30" s="13"/>
    </row>
    <row r="157" spans="13:14">
      <c r="M157" s="7" t="s">
        <v>9</v>
      </c>
      <c r="N157" s="7"/>
    </row>
    <row r="158" spans="13:14">
      <c r="M158" t="e">
        <f>#REF!/#REF!</f>
        <v>#REF!</v>
      </c>
    </row>
    <row r="159" spans="13:14">
      <c r="M159" t="e">
        <f>#REF!/#REF!</f>
        <v>#REF!</v>
      </c>
    </row>
    <row r="160" spans="13:14">
      <c r="M160" t="e">
        <f>#REF!/#REF!</f>
        <v>#REF!</v>
      </c>
    </row>
    <row r="161" spans="13:14">
      <c r="M161" t="e">
        <f>#REF!/#REF!</f>
        <v>#REF!</v>
      </c>
    </row>
    <row r="162" spans="13:14">
      <c r="M162" t="e">
        <f>#REF!/#REF!</f>
        <v>#REF!</v>
      </c>
    </row>
    <row r="163" spans="13:14">
      <c r="M163" t="e">
        <f>#REF!/#REF!</f>
        <v>#REF!</v>
      </c>
    </row>
    <row r="164" spans="13:14">
      <c r="M164" t="e">
        <f>#REF!/#REF!</f>
        <v>#REF!</v>
      </c>
    </row>
    <row r="165" spans="13:14">
      <c r="M165" t="e">
        <f>#REF!/#REF!</f>
        <v>#REF!</v>
      </c>
    </row>
    <row r="166" spans="13:14" ht="12.75" thickBot="1">
      <c r="M166" s="10" t="e">
        <f>#REF!/#REF!</f>
        <v>#REF!</v>
      </c>
      <c r="N166" s="10"/>
    </row>
  </sheetData>
  <pageMargins left="0.75" right="0.75" top="1" bottom="1" header="0.5" footer="0.5"/>
  <pageSetup paperSize="25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wzory</vt:lpstr>
      <vt:lpstr>przykład1</vt:lpstr>
      <vt:lpstr>zadanie1 </vt:lpstr>
      <vt:lpstr>zadanie2</vt:lpstr>
    </vt:vector>
  </TitlesOfParts>
  <Company>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Kościński</dc:creator>
  <cp:lastModifiedBy>User</cp:lastModifiedBy>
  <dcterms:created xsi:type="dcterms:W3CDTF">2001-07-02T14:45:32Z</dcterms:created>
  <dcterms:modified xsi:type="dcterms:W3CDTF">2015-11-07T08:56:43Z</dcterms:modified>
</cp:coreProperties>
</file>