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320" windowHeight="9735" activeTab="2"/>
  </bookViews>
  <sheets>
    <sheet name="isi_zestawienie" sheetId="1" r:id="rId1"/>
    <sheet name="io_zestawienie" sheetId="2" r:id="rId2"/>
    <sheet name="isi semestry" sheetId="3" r:id="rId3"/>
    <sheet name="io semestry" sheetId="4" r:id="rId4"/>
  </sheets>
  <definedNames>
    <definedName name="_xlnm.Print_Area" localSheetId="3">'io semestry'!$A$1:$G$86</definedName>
    <definedName name="_xlnm.Print_Area" localSheetId="1">'io_zestawienie'!$A$1:$O$108</definedName>
    <definedName name="_xlnm.Print_Area" localSheetId="2">'isi semestry'!$A$1:$G$86</definedName>
    <definedName name="_xlnm.Print_Area" localSheetId="0">'isi_zestawienie'!$A$1:$O$108</definedName>
  </definedNames>
  <calcPr fullCalcOnLoad="1"/>
</workbook>
</file>

<file path=xl/sharedStrings.xml><?xml version="1.0" encoding="utf-8"?>
<sst xmlns="http://schemas.openxmlformats.org/spreadsheetml/2006/main" count="848" uniqueCount="161">
  <si>
    <t>Lp.</t>
  </si>
  <si>
    <t>Egz.</t>
  </si>
  <si>
    <t>Pkt</t>
  </si>
  <si>
    <t xml:space="preserve">po </t>
  </si>
  <si>
    <t>ECTS</t>
  </si>
  <si>
    <t>sem.</t>
  </si>
  <si>
    <t>wyk.</t>
  </si>
  <si>
    <t>Liczba egzaminów / punktów</t>
  </si>
  <si>
    <t>Nazwa przedmiotu/ modułu</t>
  </si>
  <si>
    <t xml:space="preserve"> LICZBA GODZIN W SEMESTRZE</t>
  </si>
  <si>
    <t>kon.</t>
  </si>
  <si>
    <t>lab.</t>
  </si>
  <si>
    <t>inne</t>
  </si>
  <si>
    <t>Wymagania ogólne</t>
  </si>
  <si>
    <t>Ergonomia</t>
  </si>
  <si>
    <t>Ochrona  własności intelektualnej</t>
  </si>
  <si>
    <t>Etykieta</t>
  </si>
  <si>
    <t>Szkolenie z bezpieczeństwo i higieny pracy</t>
  </si>
  <si>
    <t>zal.</t>
  </si>
  <si>
    <t>Moduł przedmiotów humanizujących 1</t>
  </si>
  <si>
    <t>Moduł przedmiotów humanizujących 2</t>
  </si>
  <si>
    <t>zal_O</t>
  </si>
  <si>
    <t>Język obcy 1</t>
  </si>
  <si>
    <t>Język obcy 2</t>
  </si>
  <si>
    <t>Język obcy 3</t>
  </si>
  <si>
    <t>Język obcy 4</t>
  </si>
  <si>
    <t>Wychowanie fizyczne</t>
  </si>
  <si>
    <t>Podstawowe</t>
  </si>
  <si>
    <t>Repetytorium matematyki elementarnej</t>
  </si>
  <si>
    <t>Podstawy logiki i teorii mnogości</t>
  </si>
  <si>
    <t>Fizyka</t>
  </si>
  <si>
    <t>Analiza matematyczna</t>
  </si>
  <si>
    <t>Matematyka dyskretna</t>
  </si>
  <si>
    <t>Programy użytkowe</t>
  </si>
  <si>
    <t>Metody probabilistyczne i statystyka</t>
  </si>
  <si>
    <t>Pakiety statystyczne</t>
  </si>
  <si>
    <t>Podstawy elektroniki i elektrotechniki</t>
  </si>
  <si>
    <t>Miernictwo elektroniczne ^</t>
  </si>
  <si>
    <t>Metrologia i pomiary wielk. nieelektrycznych ^</t>
  </si>
  <si>
    <t>Kierunkowe</t>
  </si>
  <si>
    <t>Wstęp do programowania</t>
  </si>
  <si>
    <t>Grafika inżynierska</t>
  </si>
  <si>
    <t>Programowanie strukturalne</t>
  </si>
  <si>
    <t>Architektura i organizacja komputerów</t>
  </si>
  <si>
    <t>Algorytmy i struktury danych</t>
  </si>
  <si>
    <t>Programowanie obiektowe</t>
  </si>
  <si>
    <t>Bazy danych</t>
  </si>
  <si>
    <t>Systemy operacyjne</t>
  </si>
  <si>
    <t>Sieci komputerowe</t>
  </si>
  <si>
    <t>Technika cyfrowa</t>
  </si>
  <si>
    <t>Wprowadzenie do grafiki maszynowej</t>
  </si>
  <si>
    <t>Programowanie deklaratywne - paradygmaty pr.</t>
  </si>
  <si>
    <t>Systemy wbudowane</t>
  </si>
  <si>
    <t>Sztuczna inteligencja</t>
  </si>
  <si>
    <t>Przedmiot fakultatywny</t>
  </si>
  <si>
    <t>Bezpieczeństwo systemów komputerowych ^^</t>
  </si>
  <si>
    <t>Elementy robotyki i automatyki ^^</t>
  </si>
  <si>
    <t>Problemy społeczne i zawodowe informatyki</t>
  </si>
  <si>
    <t>Potrzeby rynku pracy ^^^</t>
  </si>
  <si>
    <t>Systemy sterowania ^^^</t>
  </si>
  <si>
    <t>Algebra liniowa z geometrią analityczną</t>
  </si>
  <si>
    <t>Programowanie aplikacji WWW</t>
  </si>
  <si>
    <t>Administrowanie sieciami komputerowymi ^^^^</t>
  </si>
  <si>
    <t>Programowanie serwisów internetowych ^^^^</t>
  </si>
  <si>
    <t>Zarządzanie projektem informatycznym ^^^^^</t>
  </si>
  <si>
    <t>Diagn. i serwis. urządzeń i syst. komput. ^^^^^</t>
  </si>
  <si>
    <t>Projekt zespołowy</t>
  </si>
  <si>
    <t>Praktyka zawodowa</t>
  </si>
  <si>
    <t>Praca dyplomowa</t>
  </si>
  <si>
    <t>Inne</t>
  </si>
  <si>
    <t>semestr 1</t>
  </si>
  <si>
    <t>semestr 2</t>
  </si>
  <si>
    <t>semestr 3</t>
  </si>
  <si>
    <t>semestr 4</t>
  </si>
  <si>
    <t>semestr 5</t>
  </si>
  <si>
    <t>semestr 6</t>
  </si>
  <si>
    <t>semestr 7</t>
  </si>
  <si>
    <t>Elementy algebry i geometrii analitycznej</t>
  </si>
  <si>
    <t>Elementy metod numerycznych^^^^</t>
  </si>
  <si>
    <t>Automaty i jezyki formalne ^^^^</t>
  </si>
  <si>
    <t>Badania operacyjne</t>
  </si>
  <si>
    <t>Aplikacje WWW ^^^^^</t>
  </si>
  <si>
    <t>Projektowanie podzespołów komputerów ^^^^^</t>
  </si>
  <si>
    <t>l.egz.</t>
  </si>
  <si>
    <t>Razem:</t>
  </si>
  <si>
    <t>samodzielna</t>
  </si>
  <si>
    <t>kontaktowe</t>
  </si>
  <si>
    <t>w+ćw</t>
  </si>
  <si>
    <t>I</t>
  </si>
  <si>
    <t>Punkty ECTS:</t>
  </si>
  <si>
    <t>Punkty ECTS</t>
  </si>
  <si>
    <t>Godziny</t>
  </si>
  <si>
    <t>II</t>
  </si>
  <si>
    <t>Procentowy udział pkt ECTS</t>
  </si>
  <si>
    <t>Sumaryczne wskaźniki ilościowe</t>
  </si>
  <si>
    <t>Liczba</t>
  </si>
  <si>
    <t>%</t>
  </si>
  <si>
    <t xml:space="preserve">dla każdego z obszarów kształcenia </t>
  </si>
  <si>
    <t>w tym,  zajęcia:</t>
  </si>
  <si>
    <t>godzin</t>
  </si>
  <si>
    <t>w łącznej liczbie pkt ECTS</t>
  </si>
  <si>
    <t>Ogółem - plan studiów</t>
  </si>
  <si>
    <t>obszar kształcenia</t>
  </si>
  <si>
    <t>wymagające bezpośredniego</t>
  </si>
  <si>
    <t>udziału nauczyciela akademickiego*</t>
  </si>
  <si>
    <t>z zakresu nauk podstawowych</t>
  </si>
  <si>
    <t>o charakterze praktycznym</t>
  </si>
  <si>
    <t>(laboratoryjne, projektowe, warsztatowe)</t>
  </si>
  <si>
    <t>ogólnouczelniane lub realizowane</t>
  </si>
  <si>
    <t>na innym kierunku</t>
  </si>
  <si>
    <t>zajęcia do wyboru - co najmniej 30 % pkt ECTS</t>
  </si>
  <si>
    <t>wymiar praktyk</t>
  </si>
  <si>
    <t xml:space="preserve"> zajęcia z wychowania fizycznego</t>
  </si>
  <si>
    <t>Ogółem % punktów ECTS</t>
  </si>
  <si>
    <t>status</t>
  </si>
  <si>
    <t>o</t>
  </si>
  <si>
    <t>o/f</t>
  </si>
  <si>
    <t>f</t>
  </si>
  <si>
    <t>w zakresie nauk technicznych</t>
  </si>
  <si>
    <t>w zakresie nauk ścisłych</t>
  </si>
  <si>
    <t>prakt</t>
  </si>
  <si>
    <t>razem</t>
  </si>
  <si>
    <t>1ECTS</t>
  </si>
  <si>
    <t>obszar</t>
  </si>
  <si>
    <t>onś</t>
  </si>
  <si>
    <t>Semestr 1</t>
  </si>
  <si>
    <t>Semestr 2</t>
  </si>
  <si>
    <t>Semestr 3</t>
  </si>
  <si>
    <t>Semestr 4</t>
  </si>
  <si>
    <t>Semestr 5</t>
  </si>
  <si>
    <t>Semestr 6</t>
  </si>
  <si>
    <t>Semestr 7</t>
  </si>
  <si>
    <t>kontakt.</t>
  </si>
  <si>
    <t>Profil kształcenia: ogólnoakademicki</t>
  </si>
  <si>
    <t>Forma studiów:  stacjonarne</t>
  </si>
  <si>
    <t>Obszar kształcenia: w zakresie nauk technicznych i w zakresie nauk ścisłych</t>
  </si>
  <si>
    <t>Forma kształcenia/poziom studiów: I stopnia</t>
  </si>
  <si>
    <t>Uzyskane kwalifikacje: I stopnia</t>
  </si>
  <si>
    <t>Specjalnościowe</t>
  </si>
  <si>
    <t>Specjalizujące</t>
  </si>
  <si>
    <t>Inżynieria oprogramowania</t>
  </si>
  <si>
    <t>h</t>
  </si>
  <si>
    <t>przedmioty z nauk społ. i hum.</t>
  </si>
  <si>
    <t xml:space="preserve">     Kierunek: INFORMATYKA Specjalność INŻYNIERIA SYSTEMÓW INFORMATYCZNYCH</t>
  </si>
  <si>
    <t xml:space="preserve">    Kierunek: INFORMATYKA  Specjalność INFORMATYKA OGÓLNA</t>
  </si>
  <si>
    <t xml:space="preserve">      Kierunek: INFORMATYKA Specjalność INŻYNIERIA SYSTEMÓW INFORMATYCZNYCH</t>
  </si>
  <si>
    <t xml:space="preserve">      Kierunek: INFORMATYKA Specjalność INFORMATYKA OGÓLNA</t>
  </si>
  <si>
    <t>Informacja patentowa</t>
  </si>
  <si>
    <t>Przedmiot do wyboru I</t>
  </si>
  <si>
    <t>Projektowanie systemów informatycznych 1</t>
  </si>
  <si>
    <t>Projektowanie systemów informatycznych 2</t>
  </si>
  <si>
    <t>Przedmiot do wyboru 2</t>
  </si>
  <si>
    <t>Przedmiot do wyboru 1</t>
  </si>
  <si>
    <t>Przedmiot do wyboru 3</t>
  </si>
  <si>
    <t>Przedmiot do wyboru 4</t>
  </si>
  <si>
    <t>Przedmiot do wyboru 5</t>
  </si>
  <si>
    <t>Wykład specjalizujący 1</t>
  </si>
  <si>
    <t>Pracownia dyplomowa 1</t>
  </si>
  <si>
    <t xml:space="preserve"> Wykład specjalizujący 2</t>
  </si>
  <si>
    <t>Pracownia dyplomowa 2</t>
  </si>
  <si>
    <t>Wykład specjalizujący 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</si>
</sst>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</numFmts>
  <fonts count="8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12"/>
      <name val="Arial CE"/>
      <family val="0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sz val="9"/>
      <color indexed="8"/>
      <name val="Arial CE"/>
      <family val="0"/>
    </font>
    <font>
      <sz val="9"/>
      <name val="Arial CE"/>
      <family val="2"/>
    </font>
    <font>
      <b/>
      <sz val="9"/>
      <name val="Arial CE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color indexed="30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0"/>
      <name val="Arial CE"/>
      <family val="0"/>
    </font>
    <font>
      <b/>
      <sz val="10"/>
      <color indexed="10"/>
      <name val="Arial CE"/>
      <family val="2"/>
    </font>
    <font>
      <sz val="10"/>
      <color indexed="8"/>
      <name val="Calibri"/>
      <family val="2"/>
    </font>
    <font>
      <b/>
      <sz val="12"/>
      <color indexed="8"/>
      <name val="Arial CE"/>
      <family val="0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8"/>
      <name val="Arial CE"/>
      <family val="2"/>
    </font>
    <font>
      <sz val="8"/>
      <color indexed="30"/>
      <name val="Arial"/>
      <family val="2"/>
    </font>
    <font>
      <sz val="8"/>
      <color indexed="8"/>
      <name val="Calibri"/>
      <family val="2"/>
    </font>
    <font>
      <b/>
      <sz val="12"/>
      <color indexed="22"/>
      <name val="Arial CE"/>
      <family val="0"/>
    </font>
    <font>
      <sz val="11"/>
      <color indexed="22"/>
      <name val="Calibri"/>
      <family val="2"/>
    </font>
    <font>
      <sz val="10"/>
      <color indexed="22"/>
      <name val="Arial CE"/>
      <family val="0"/>
    </font>
    <font>
      <b/>
      <sz val="8"/>
      <color indexed="22"/>
      <name val="Arial CE"/>
      <family val="2"/>
    </font>
    <font>
      <sz val="8"/>
      <color indexed="22"/>
      <name val="Arial CE"/>
      <family val="2"/>
    </font>
    <font>
      <b/>
      <sz val="9"/>
      <color indexed="22"/>
      <name val="Arial CE"/>
      <family val="0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9"/>
      <color indexed="22"/>
      <name val="Arial CE"/>
      <family val="2"/>
    </font>
    <font>
      <b/>
      <sz val="10"/>
      <color indexed="22"/>
      <name val="Arial CE"/>
      <family val="0"/>
    </font>
    <font>
      <b/>
      <sz val="11"/>
      <color indexed="22"/>
      <name val="Arial CE"/>
      <family val="0"/>
    </font>
    <font>
      <sz val="9"/>
      <color indexed="22"/>
      <name val="Arial"/>
      <family val="2"/>
    </font>
    <font>
      <sz val="8"/>
      <color indexed="2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 style="medium"/>
      <right style="thin"/>
      <top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medium"/>
    </border>
    <border>
      <left style="thin"/>
      <right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1" fillId="2" borderId="0" applyNumberFormat="0" applyBorder="0" applyAlignment="0" applyProtection="0"/>
    <xf numFmtId="0" fontId="63" fillId="3" borderId="0" applyNumberFormat="0" applyBorder="0" applyAlignment="0" applyProtection="0"/>
    <xf numFmtId="0" fontId="1" fillId="3" borderId="0" applyNumberFormat="0" applyBorder="0" applyAlignment="0" applyProtection="0"/>
    <xf numFmtId="0" fontId="63" fillId="4" borderId="0" applyNumberFormat="0" applyBorder="0" applyAlignment="0" applyProtection="0"/>
    <xf numFmtId="0" fontId="1" fillId="4" borderId="0" applyNumberFormat="0" applyBorder="0" applyAlignment="0" applyProtection="0"/>
    <xf numFmtId="0" fontId="63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6" borderId="0" applyNumberFormat="0" applyBorder="0" applyAlignment="0" applyProtection="0"/>
    <xf numFmtId="0" fontId="1" fillId="7" borderId="0" applyNumberFormat="0" applyBorder="0" applyAlignment="0" applyProtection="0"/>
    <xf numFmtId="0" fontId="63" fillId="8" borderId="0" applyNumberFormat="0" applyBorder="0" applyAlignment="0" applyProtection="0"/>
    <xf numFmtId="0" fontId="1" fillId="9" borderId="0" applyNumberFormat="0" applyBorder="0" applyAlignment="0" applyProtection="0"/>
    <xf numFmtId="0" fontId="63" fillId="10" borderId="0" applyNumberFormat="0" applyBorder="0" applyAlignment="0" applyProtection="0"/>
    <xf numFmtId="0" fontId="1" fillId="11" borderId="0" applyNumberFormat="0" applyBorder="0" applyAlignment="0" applyProtection="0"/>
    <xf numFmtId="0" fontId="63" fillId="12" borderId="0" applyNumberFormat="0" applyBorder="0" applyAlignment="0" applyProtection="0"/>
    <xf numFmtId="0" fontId="1" fillId="13" borderId="0" applyNumberFormat="0" applyBorder="0" applyAlignment="0" applyProtection="0"/>
    <xf numFmtId="0" fontId="63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15" borderId="0" applyNumberFormat="0" applyBorder="0" applyAlignment="0" applyProtection="0"/>
    <xf numFmtId="0" fontId="1" fillId="5" borderId="0" applyNumberFormat="0" applyBorder="0" applyAlignment="0" applyProtection="0"/>
    <xf numFmtId="0" fontId="63" fillId="16" borderId="0" applyNumberFormat="0" applyBorder="0" applyAlignment="0" applyProtection="0"/>
    <xf numFmtId="0" fontId="1" fillId="11" borderId="0" applyNumberFormat="0" applyBorder="0" applyAlignment="0" applyProtection="0"/>
    <xf numFmtId="0" fontId="63" fillId="17" borderId="0" applyNumberFormat="0" applyBorder="0" applyAlignment="0" applyProtection="0"/>
    <xf numFmtId="0" fontId="1" fillId="18" borderId="0" applyNumberFormat="0" applyBorder="0" applyAlignment="0" applyProtection="0"/>
    <xf numFmtId="0" fontId="64" fillId="19" borderId="0" applyNumberFormat="0" applyBorder="0" applyAlignment="0" applyProtection="0"/>
    <xf numFmtId="0" fontId="3" fillId="20" borderId="0" applyNumberFormat="0" applyBorder="0" applyAlignment="0" applyProtection="0"/>
    <xf numFmtId="0" fontId="64" fillId="21" borderId="0" applyNumberFormat="0" applyBorder="0" applyAlignment="0" applyProtection="0"/>
    <xf numFmtId="0" fontId="3" fillId="13" borderId="0" applyNumberFormat="0" applyBorder="0" applyAlignment="0" applyProtection="0"/>
    <xf numFmtId="0" fontId="64" fillId="14" borderId="0" applyNumberFormat="0" applyBorder="0" applyAlignment="0" applyProtection="0"/>
    <xf numFmtId="0" fontId="3" fillId="14" borderId="0" applyNumberFormat="0" applyBorder="0" applyAlignment="0" applyProtection="0"/>
    <xf numFmtId="0" fontId="64" fillId="22" borderId="0" applyNumberFormat="0" applyBorder="0" applyAlignment="0" applyProtection="0"/>
    <xf numFmtId="0" fontId="3" fillId="22" borderId="0" applyNumberFormat="0" applyBorder="0" applyAlignment="0" applyProtection="0"/>
    <xf numFmtId="0" fontId="64" fillId="23" borderId="0" applyNumberFormat="0" applyBorder="0" applyAlignment="0" applyProtection="0"/>
    <xf numFmtId="0" fontId="3" fillId="24" borderId="0" applyNumberFormat="0" applyBorder="0" applyAlignment="0" applyProtection="0"/>
    <xf numFmtId="0" fontId="64" fillId="25" borderId="0" applyNumberFormat="0" applyBorder="0" applyAlignment="0" applyProtection="0"/>
    <xf numFmtId="0" fontId="3" fillId="25" borderId="0" applyNumberFormat="0" applyBorder="0" applyAlignment="0" applyProtection="0"/>
    <xf numFmtId="0" fontId="64" fillId="26" borderId="0" applyNumberFormat="0" applyBorder="0" applyAlignment="0" applyProtection="0"/>
    <xf numFmtId="0" fontId="3" fillId="27" borderId="0" applyNumberFormat="0" applyBorder="0" applyAlignment="0" applyProtection="0"/>
    <xf numFmtId="0" fontId="64" fillId="28" borderId="0" applyNumberFormat="0" applyBorder="0" applyAlignment="0" applyProtection="0"/>
    <xf numFmtId="0" fontId="3" fillId="29" borderId="0" applyNumberFormat="0" applyBorder="0" applyAlignment="0" applyProtection="0"/>
    <xf numFmtId="0" fontId="64" fillId="30" borderId="0" applyNumberFormat="0" applyBorder="0" applyAlignment="0" applyProtection="0"/>
    <xf numFmtId="0" fontId="3" fillId="31" borderId="0" applyNumberFormat="0" applyBorder="0" applyAlignment="0" applyProtection="0"/>
    <xf numFmtId="0" fontId="64" fillId="32" borderId="0" applyNumberFormat="0" applyBorder="0" applyAlignment="0" applyProtection="0"/>
    <xf numFmtId="0" fontId="3" fillId="22" borderId="0" applyNumberFormat="0" applyBorder="0" applyAlignment="0" applyProtection="0"/>
    <xf numFmtId="0" fontId="64" fillId="33" borderId="0" applyNumberFormat="0" applyBorder="0" applyAlignment="0" applyProtection="0"/>
    <xf numFmtId="0" fontId="3" fillId="24" borderId="0" applyNumberFormat="0" applyBorder="0" applyAlignment="0" applyProtection="0"/>
    <xf numFmtId="0" fontId="64" fillId="34" borderId="0" applyNumberFormat="0" applyBorder="0" applyAlignment="0" applyProtection="0"/>
    <xf numFmtId="0" fontId="3" fillId="35" borderId="0" applyNumberFormat="0" applyBorder="0" applyAlignment="0" applyProtection="0"/>
    <xf numFmtId="0" fontId="65" fillId="36" borderId="1" applyNumberFormat="0" applyAlignment="0" applyProtection="0"/>
    <xf numFmtId="0" fontId="4" fillId="9" borderId="2" applyNumberFormat="0" applyAlignment="0" applyProtection="0"/>
    <xf numFmtId="0" fontId="66" fillId="37" borderId="3" applyNumberFormat="0" applyAlignment="0" applyProtection="0"/>
    <xf numFmtId="0" fontId="5" fillId="38" borderId="4" applyNumberFormat="0" applyAlignment="0" applyProtection="0"/>
    <xf numFmtId="0" fontId="6" fillId="4" borderId="0" applyNumberFormat="0" applyBorder="0" applyAlignment="0" applyProtection="0"/>
    <xf numFmtId="0" fontId="67" fillId="39" borderId="0" applyNumberFormat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0" fontId="68" fillId="0" borderId="5" applyNumberFormat="0" applyFill="0" applyAlignment="0" applyProtection="0"/>
    <xf numFmtId="0" fontId="7" fillId="0" borderId="6" applyNumberFormat="0" applyFill="0" applyAlignment="0" applyProtection="0"/>
    <xf numFmtId="0" fontId="69" fillId="40" borderId="7" applyNumberFormat="0" applyAlignment="0" applyProtection="0"/>
    <xf numFmtId="0" fontId="8" fillId="41" borderId="8" applyNumberFormat="0" applyAlignment="0" applyProtection="0"/>
    <xf numFmtId="0" fontId="70" fillId="0" borderId="9" applyNumberFormat="0" applyFill="0" applyAlignment="0" applyProtection="0"/>
    <xf numFmtId="0" fontId="9" fillId="0" borderId="10" applyNumberFormat="0" applyFill="0" applyAlignment="0" applyProtection="0"/>
    <xf numFmtId="0" fontId="71" fillId="0" borderId="11" applyNumberFormat="0" applyFill="0" applyAlignment="0" applyProtection="0"/>
    <xf numFmtId="0" fontId="10" fillId="0" borderId="12" applyNumberFormat="0" applyFill="0" applyAlignment="0" applyProtection="0"/>
    <xf numFmtId="0" fontId="72" fillId="0" borderId="13" applyNumberFormat="0" applyFill="0" applyAlignment="0" applyProtection="0"/>
    <xf numFmtId="0" fontId="11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2" borderId="0" applyNumberFormat="0" applyBorder="0" applyAlignment="0" applyProtection="0"/>
    <xf numFmtId="0" fontId="73" fillId="43" borderId="0" applyNumberFormat="0" applyBorder="0" applyAlignment="0" applyProtection="0"/>
    <xf numFmtId="0" fontId="2" fillId="0" borderId="0">
      <alignment/>
      <protection/>
    </xf>
    <xf numFmtId="0" fontId="74" fillId="37" borderId="1" applyNumberFormat="0" applyAlignment="0" applyProtection="0"/>
    <xf numFmtId="0" fontId="13" fillId="38" borderId="2" applyNumberFormat="0" applyAlignment="0" applyProtection="0"/>
    <xf numFmtId="9" fontId="62" fillId="0" borderId="0" applyFont="0" applyFill="0" applyBorder="0" applyAlignment="0" applyProtection="0"/>
    <xf numFmtId="0" fontId="75" fillId="0" borderId="15" applyNumberFormat="0" applyFill="0" applyAlignment="0" applyProtection="0"/>
    <xf numFmtId="0" fontId="14" fillId="0" borderId="16" applyNumberFormat="0" applyFill="0" applyAlignment="0" applyProtection="0"/>
    <xf numFmtId="0" fontId="7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44" borderId="17" applyNumberFormat="0" applyFont="0" applyAlignment="0" applyProtection="0"/>
    <xf numFmtId="0" fontId="2" fillId="45" borderId="18" applyNumberFormat="0" applyFon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18" fillId="3" borderId="0" applyNumberFormat="0" applyBorder="0" applyAlignment="0" applyProtection="0"/>
    <xf numFmtId="0" fontId="79" fillId="46" borderId="0" applyNumberFormat="0" applyBorder="0" applyAlignment="0" applyProtection="0"/>
  </cellStyleXfs>
  <cellXfs count="393">
    <xf numFmtId="0" fontId="0" fillId="0" borderId="0" xfId="0" applyFont="1" applyAlignment="1">
      <alignment/>
    </xf>
    <xf numFmtId="0" fontId="2" fillId="0" borderId="0" xfId="85">
      <alignment/>
      <protection/>
    </xf>
    <xf numFmtId="0" fontId="21" fillId="0" borderId="19" xfId="85" applyFont="1" applyBorder="1">
      <alignment/>
      <protection/>
    </xf>
    <xf numFmtId="0" fontId="21" fillId="0" borderId="20" xfId="85" applyFont="1" applyBorder="1">
      <alignment/>
      <protection/>
    </xf>
    <xf numFmtId="0" fontId="22" fillId="0" borderId="21" xfId="85" applyFont="1" applyBorder="1">
      <alignment/>
      <protection/>
    </xf>
    <xf numFmtId="0" fontId="22" fillId="0" borderId="22" xfId="85" applyFont="1" applyBorder="1">
      <alignment/>
      <protection/>
    </xf>
    <xf numFmtId="0" fontId="22" fillId="0" borderId="0" xfId="85" applyFont="1" applyBorder="1">
      <alignment/>
      <protection/>
    </xf>
    <xf numFmtId="0" fontId="21" fillId="0" borderId="0" xfId="85" applyFont="1" applyBorder="1">
      <alignment/>
      <protection/>
    </xf>
    <xf numFmtId="0" fontId="21" fillId="0" borderId="22" xfId="85" applyFont="1" applyBorder="1">
      <alignment/>
      <protection/>
    </xf>
    <xf numFmtId="0" fontId="19" fillId="0" borderId="21" xfId="85" applyFont="1" applyBorder="1" applyAlignment="1">
      <alignment horizontal="center"/>
      <protection/>
    </xf>
    <xf numFmtId="0" fontId="19" fillId="0" borderId="21" xfId="85" applyFont="1" applyBorder="1">
      <alignment/>
      <protection/>
    </xf>
    <xf numFmtId="0" fontId="22" fillId="0" borderId="21" xfId="85" applyFont="1" applyFill="1" applyBorder="1">
      <alignment/>
      <protection/>
    </xf>
    <xf numFmtId="0" fontId="22" fillId="0" borderId="21" xfId="85" applyFont="1" applyFill="1" applyBorder="1" applyAlignment="1">
      <alignment horizontal="center"/>
      <protection/>
    </xf>
    <xf numFmtId="0" fontId="19" fillId="0" borderId="21" xfId="85" applyFont="1" applyFill="1" applyBorder="1" applyAlignment="1">
      <alignment horizontal="center"/>
      <protection/>
    </xf>
    <xf numFmtId="0" fontId="21" fillId="0" borderId="23" xfId="85" applyFont="1" applyBorder="1">
      <alignment/>
      <protection/>
    </xf>
    <xf numFmtId="0" fontId="19" fillId="0" borderId="23" xfId="85" applyFont="1" applyBorder="1" applyAlignment="1">
      <alignment horizontal="center"/>
      <protection/>
    </xf>
    <xf numFmtId="0" fontId="26" fillId="0" borderId="21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27" fillId="0" borderId="21" xfId="0" applyFont="1" applyBorder="1" applyAlignment="1">
      <alignment/>
    </xf>
    <xf numFmtId="0" fontId="22" fillId="0" borderId="24" xfId="85" applyFont="1" applyBorder="1" applyAlignment="1">
      <alignment horizontal="center"/>
      <protection/>
    </xf>
    <xf numFmtId="0" fontId="27" fillId="0" borderId="19" xfId="0" applyFont="1" applyBorder="1" applyAlignment="1">
      <alignment/>
    </xf>
    <xf numFmtId="0" fontId="22" fillId="0" borderId="25" xfId="85" applyFont="1" applyBorder="1" applyAlignment="1">
      <alignment horizontal="center"/>
      <protection/>
    </xf>
    <xf numFmtId="0" fontId="22" fillId="0" borderId="19" xfId="85" applyFont="1" applyBorder="1" applyAlignment="1">
      <alignment horizontal="center"/>
      <protection/>
    </xf>
    <xf numFmtId="0" fontId="28" fillId="0" borderId="21" xfId="0" applyFont="1" applyFill="1" applyBorder="1" applyAlignment="1">
      <alignment horizontal="center"/>
    </xf>
    <xf numFmtId="0" fontId="27" fillId="0" borderId="21" xfId="0" applyFont="1" applyFill="1" applyBorder="1" applyAlignment="1">
      <alignment/>
    </xf>
    <xf numFmtId="0" fontId="22" fillId="0" borderId="23" xfId="85" applyFont="1" applyFill="1" applyBorder="1" applyAlignment="1">
      <alignment horizontal="center"/>
      <protection/>
    </xf>
    <xf numFmtId="0" fontId="28" fillId="0" borderId="21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/>
    </xf>
    <xf numFmtId="0" fontId="2" fillId="0" borderId="26" xfId="85" applyFont="1" applyBorder="1" applyAlignment="1">
      <alignment horizontal="center"/>
      <protection/>
    </xf>
    <xf numFmtId="0" fontId="2" fillId="0" borderId="26" xfId="85" applyFont="1" applyFill="1" applyBorder="1" applyAlignment="1">
      <alignment horizontal="center"/>
      <protection/>
    </xf>
    <xf numFmtId="0" fontId="30" fillId="0" borderId="26" xfId="85" applyFont="1" applyFill="1" applyBorder="1" applyAlignment="1">
      <alignment horizontal="center"/>
      <protection/>
    </xf>
    <xf numFmtId="0" fontId="30" fillId="0" borderId="21" xfId="85" applyFont="1" applyFill="1" applyBorder="1" applyAlignment="1">
      <alignment horizontal="center"/>
      <protection/>
    </xf>
    <xf numFmtId="0" fontId="30" fillId="0" borderId="21" xfId="85" applyFont="1" applyFill="1" applyBorder="1" applyAlignment="1">
      <alignment horizontal="center" vertical="center"/>
      <protection/>
    </xf>
    <xf numFmtId="0" fontId="31" fillId="0" borderId="25" xfId="85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31" fillId="0" borderId="21" xfId="85" applyFont="1" applyFill="1" applyBorder="1" applyAlignment="1">
      <alignment horizontal="center"/>
      <protection/>
    </xf>
    <xf numFmtId="0" fontId="22" fillId="0" borderId="0" xfId="85" applyFont="1" applyBorder="1" applyAlignment="1">
      <alignment horizontal="center"/>
      <protection/>
    </xf>
    <xf numFmtId="0" fontId="32" fillId="0" borderId="21" xfId="85" applyFont="1" applyFill="1" applyBorder="1" applyAlignment="1">
      <alignment horizontal="center"/>
      <protection/>
    </xf>
    <xf numFmtId="0" fontId="22" fillId="0" borderId="23" xfId="85" applyFont="1" applyBorder="1" applyAlignment="1">
      <alignment horizontal="center"/>
      <protection/>
    </xf>
    <xf numFmtId="0" fontId="22" fillId="0" borderId="21" xfId="85" applyFont="1" applyBorder="1" applyAlignment="1">
      <alignment horizontal="center"/>
      <protection/>
    </xf>
    <xf numFmtId="0" fontId="19" fillId="0" borderId="21" xfId="85" applyFont="1" applyFill="1" applyBorder="1" applyAlignment="1">
      <alignment horizontal="left"/>
      <protection/>
    </xf>
    <xf numFmtId="0" fontId="25" fillId="0" borderId="0" xfId="85" applyFont="1" applyBorder="1" applyAlignment="1">
      <alignment/>
      <protection/>
    </xf>
    <xf numFmtId="0" fontId="25" fillId="0" borderId="0" xfId="85" applyFont="1" applyFill="1" applyBorder="1" applyAlignment="1">
      <alignment/>
      <protection/>
    </xf>
    <xf numFmtId="0" fontId="32" fillId="0" borderId="0" xfId="85" applyFont="1" applyFill="1" applyBorder="1" applyAlignment="1">
      <alignment horizontal="center"/>
      <protection/>
    </xf>
    <xf numFmtId="0" fontId="21" fillId="0" borderId="27" xfId="85" applyFont="1" applyBorder="1" applyAlignment="1">
      <alignment vertical="center"/>
      <protection/>
    </xf>
    <xf numFmtId="0" fontId="21" fillId="0" borderId="26" xfId="85" applyFont="1" applyBorder="1" applyAlignment="1">
      <alignment vertical="center"/>
      <protection/>
    </xf>
    <xf numFmtId="0" fontId="23" fillId="0" borderId="0" xfId="85" applyFont="1" applyBorder="1" applyAlignment="1">
      <alignment horizontal="left"/>
      <protection/>
    </xf>
    <xf numFmtId="0" fontId="19" fillId="0" borderId="0" xfId="85" applyFont="1" applyFill="1" applyBorder="1" applyAlignment="1">
      <alignment horizontal="center"/>
      <protection/>
    </xf>
    <xf numFmtId="0" fontId="24" fillId="0" borderId="0" xfId="85" applyFont="1" applyBorder="1" applyAlignment="1">
      <alignment horizontal="center"/>
      <protection/>
    </xf>
    <xf numFmtId="0" fontId="31" fillId="0" borderId="0" xfId="85" applyFont="1" applyFill="1" applyBorder="1" applyAlignment="1">
      <alignment horizontal="center"/>
      <protection/>
    </xf>
    <xf numFmtId="0" fontId="19" fillId="0" borderId="22" xfId="85" applyFont="1" applyBorder="1" applyAlignment="1">
      <alignment horizontal="center"/>
      <protection/>
    </xf>
    <xf numFmtId="0" fontId="30" fillId="0" borderId="21" xfId="85" applyFont="1" applyFill="1" applyBorder="1" applyAlignment="1">
      <alignment horizontal="center"/>
      <protection/>
    </xf>
    <xf numFmtId="0" fontId="33" fillId="0" borderId="28" xfId="0" applyFont="1" applyBorder="1" applyAlignment="1">
      <alignment horizontal="center"/>
    </xf>
    <xf numFmtId="0" fontId="33" fillId="0" borderId="28" xfId="0" applyFont="1" applyBorder="1" applyAlignment="1">
      <alignment/>
    </xf>
    <xf numFmtId="0" fontId="33" fillId="0" borderId="0" xfId="0" applyFont="1" applyBorder="1" applyAlignment="1">
      <alignment/>
    </xf>
    <xf numFmtId="0" fontId="34" fillId="0" borderId="29" xfId="0" applyFont="1" applyBorder="1" applyAlignment="1">
      <alignment/>
    </xf>
    <xf numFmtId="0" fontId="35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4" fillId="0" borderId="31" xfId="0" applyFont="1" applyBorder="1" applyAlignment="1">
      <alignment/>
    </xf>
    <xf numFmtId="0" fontId="33" fillId="0" borderId="32" xfId="0" applyFont="1" applyBorder="1" applyAlignment="1">
      <alignment/>
    </xf>
    <xf numFmtId="0" fontId="28" fillId="0" borderId="33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3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36" fillId="0" borderId="32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34" xfId="0" applyBorder="1" applyAlignment="1">
      <alignment/>
    </xf>
    <xf numFmtId="0" fontId="34" fillId="0" borderId="34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34" fillId="0" borderId="37" xfId="0" applyFont="1" applyBorder="1" applyAlignment="1">
      <alignment/>
    </xf>
    <xf numFmtId="0" fontId="35" fillId="0" borderId="0" xfId="0" applyFont="1" applyBorder="1" applyAlignment="1">
      <alignment/>
    </xf>
    <xf numFmtId="0" fontId="33" fillId="0" borderId="38" xfId="0" applyFont="1" applyBorder="1" applyAlignment="1">
      <alignment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/>
    </xf>
    <xf numFmtId="9" fontId="0" fillId="0" borderId="40" xfId="0" applyNumberForma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37" fillId="0" borderId="32" xfId="0" applyFont="1" applyBorder="1" applyAlignment="1">
      <alignment/>
    </xf>
    <xf numFmtId="0" fontId="0" fillId="0" borderId="41" xfId="0" applyBorder="1" applyAlignment="1">
      <alignment/>
    </xf>
    <xf numFmtId="0" fontId="28" fillId="0" borderId="0" xfId="0" applyFont="1" applyBorder="1" applyAlignment="1">
      <alignment/>
    </xf>
    <xf numFmtId="0" fontId="0" fillId="0" borderId="42" xfId="0" applyBorder="1" applyAlignment="1">
      <alignment/>
    </xf>
    <xf numFmtId="0" fontId="37" fillId="0" borderId="37" xfId="0" applyFont="1" applyBorder="1" applyAlignment="1">
      <alignment/>
    </xf>
    <xf numFmtId="0" fontId="0" fillId="0" borderId="43" xfId="0" applyBorder="1" applyAlignment="1">
      <alignment/>
    </xf>
    <xf numFmtId="0" fontId="37" fillId="0" borderId="44" xfId="0" applyFont="1" applyBorder="1" applyAlignment="1">
      <alignment/>
    </xf>
    <xf numFmtId="0" fontId="37" fillId="0" borderId="23" xfId="0" applyFont="1" applyBorder="1" applyAlignment="1">
      <alignment/>
    </xf>
    <xf numFmtId="0" fontId="0" fillId="0" borderId="27" xfId="0" applyBorder="1" applyAlignment="1">
      <alignment horizontal="center" vertical="center"/>
    </xf>
    <xf numFmtId="164" fontId="0" fillId="0" borderId="45" xfId="0" applyNumberFormat="1" applyBorder="1" applyAlignment="1">
      <alignment horizontal="center" vertical="center"/>
    </xf>
    <xf numFmtId="0" fontId="0" fillId="0" borderId="46" xfId="0" applyBorder="1" applyAlignment="1">
      <alignment/>
    </xf>
    <xf numFmtId="0" fontId="37" fillId="0" borderId="25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44" xfId="0" applyFill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34" xfId="0" applyFill="1" applyBorder="1" applyAlignment="1">
      <alignment/>
    </xf>
    <xf numFmtId="0" fontId="37" fillId="0" borderId="49" xfId="0" applyFont="1" applyBorder="1" applyAlignment="1">
      <alignment/>
    </xf>
    <xf numFmtId="0" fontId="0" fillId="0" borderId="35" xfId="0" applyBorder="1" applyAlignment="1">
      <alignment horizontal="center" vertical="center"/>
    </xf>
    <xf numFmtId="164" fontId="0" fillId="0" borderId="50" xfId="0" applyNumberFormat="1" applyBorder="1" applyAlignment="1">
      <alignment horizontal="center" vertical="center"/>
    </xf>
    <xf numFmtId="0" fontId="22" fillId="0" borderId="24" xfId="85" applyFont="1" applyBorder="1" applyAlignment="1">
      <alignment/>
      <protection/>
    </xf>
    <xf numFmtId="0" fontId="2" fillId="0" borderId="24" xfId="85" applyBorder="1" applyAlignment="1">
      <alignment/>
      <protection/>
    </xf>
    <xf numFmtId="0" fontId="21" fillId="0" borderId="23" xfId="85" applyFont="1" applyBorder="1" applyAlignment="1">
      <alignment vertical="center"/>
      <protection/>
    </xf>
    <xf numFmtId="0" fontId="35" fillId="0" borderId="0" xfId="0" applyFont="1" applyBorder="1" applyAlignment="1">
      <alignment horizontal="center"/>
    </xf>
    <xf numFmtId="9" fontId="0" fillId="0" borderId="0" xfId="0" applyNumberFormat="1" applyBorder="1" applyAlignment="1">
      <alignment/>
    </xf>
    <xf numFmtId="0" fontId="35" fillId="0" borderId="51" xfId="0" applyFont="1" applyBorder="1" applyAlignment="1">
      <alignment/>
    </xf>
    <xf numFmtId="0" fontId="35" fillId="0" borderId="52" xfId="0" applyFont="1" applyBorder="1" applyAlignment="1">
      <alignment/>
    </xf>
    <xf numFmtId="0" fontId="33" fillId="0" borderId="53" xfId="0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27" fillId="0" borderId="52" xfId="0" applyFont="1" applyBorder="1" applyAlignment="1">
      <alignment horizontal="center"/>
    </xf>
    <xf numFmtId="0" fontId="20" fillId="0" borderId="0" xfId="85" applyFont="1" applyAlignment="1">
      <alignment/>
      <protection/>
    </xf>
    <xf numFmtId="0" fontId="2" fillId="0" borderId="23" xfId="85" applyFont="1" applyBorder="1" applyAlignment="1">
      <alignment horizontal="center"/>
      <protection/>
    </xf>
    <xf numFmtId="0" fontId="39" fillId="0" borderId="56" xfId="85" applyFont="1" applyBorder="1" applyAlignment="1">
      <alignment horizontal="center"/>
      <protection/>
    </xf>
    <xf numFmtId="0" fontId="39" fillId="0" borderId="57" xfId="85" applyFont="1" applyBorder="1" applyAlignment="1">
      <alignment horizontal="center"/>
      <protection/>
    </xf>
    <xf numFmtId="0" fontId="39" fillId="0" borderId="58" xfId="85" applyFont="1" applyBorder="1" applyAlignment="1">
      <alignment horizontal="center"/>
      <protection/>
    </xf>
    <xf numFmtId="0" fontId="2" fillId="0" borderId="56" xfId="85" applyFont="1" applyBorder="1" applyAlignment="1">
      <alignment horizontal="center"/>
      <protection/>
    </xf>
    <xf numFmtId="0" fontId="2" fillId="0" borderId="57" xfId="85" applyFont="1" applyBorder="1" applyAlignment="1">
      <alignment horizontal="center"/>
      <protection/>
    </xf>
    <xf numFmtId="0" fontId="2" fillId="0" borderId="59" xfId="85" applyFont="1" applyBorder="1" applyAlignment="1">
      <alignment horizontal="center"/>
      <protection/>
    </xf>
    <xf numFmtId="0" fontId="39" fillId="0" borderId="60" xfId="85" applyFont="1" applyBorder="1" applyAlignment="1">
      <alignment horizontal="center"/>
      <protection/>
    </xf>
    <xf numFmtId="0" fontId="39" fillId="0" borderId="21" xfId="85" applyFont="1" applyBorder="1" applyAlignment="1">
      <alignment horizontal="center"/>
      <protection/>
    </xf>
    <xf numFmtId="0" fontId="39" fillId="0" borderId="23" xfId="85" applyFont="1" applyBorder="1" applyAlignment="1">
      <alignment horizontal="center"/>
      <protection/>
    </xf>
    <xf numFmtId="0" fontId="2" fillId="0" borderId="60" xfId="85" applyFont="1" applyBorder="1" applyAlignment="1">
      <alignment horizontal="center"/>
      <protection/>
    </xf>
    <xf numFmtId="0" fontId="2" fillId="0" borderId="21" xfId="85" applyFont="1" applyBorder="1" applyAlignment="1">
      <alignment horizontal="center"/>
      <protection/>
    </xf>
    <xf numFmtId="0" fontId="2" fillId="0" borderId="45" xfId="85" applyFont="1" applyBorder="1" applyAlignment="1">
      <alignment horizontal="center"/>
      <protection/>
    </xf>
    <xf numFmtId="0" fontId="2" fillId="0" borderId="23" xfId="85" applyFont="1" applyFill="1" applyBorder="1" applyAlignment="1">
      <alignment horizontal="center"/>
      <protection/>
    </xf>
    <xf numFmtId="0" fontId="39" fillId="0" borderId="60" xfId="85" applyFont="1" applyFill="1" applyBorder="1" applyAlignment="1">
      <alignment horizontal="center"/>
      <protection/>
    </xf>
    <xf numFmtId="0" fontId="30" fillId="0" borderId="23" xfId="85" applyFont="1" applyBorder="1" applyAlignment="1">
      <alignment horizontal="center"/>
      <protection/>
    </xf>
    <xf numFmtId="0" fontId="31" fillId="0" borderId="56" xfId="85" applyFont="1" applyBorder="1" applyAlignment="1">
      <alignment horizontal="center"/>
      <protection/>
    </xf>
    <xf numFmtId="0" fontId="31" fillId="0" borderId="58" xfId="85" applyFont="1" applyBorder="1" applyAlignment="1">
      <alignment horizontal="center"/>
      <protection/>
    </xf>
    <xf numFmtId="0" fontId="30" fillId="0" borderId="56" xfId="85" applyFont="1" applyBorder="1" applyAlignment="1">
      <alignment horizontal="center"/>
      <protection/>
    </xf>
    <xf numFmtId="0" fontId="30" fillId="0" borderId="57" xfId="85" applyFont="1" applyBorder="1" applyAlignment="1">
      <alignment horizontal="center"/>
      <protection/>
    </xf>
    <xf numFmtId="0" fontId="30" fillId="0" borderId="59" xfId="85" applyFont="1" applyBorder="1" applyAlignment="1">
      <alignment horizontal="center"/>
      <protection/>
    </xf>
    <xf numFmtId="0" fontId="39" fillId="0" borderId="60" xfId="85" applyFont="1" applyBorder="1" applyAlignment="1">
      <alignment horizontal="center"/>
      <protection/>
    </xf>
    <xf numFmtId="0" fontId="39" fillId="0" borderId="21" xfId="85" applyFont="1" applyBorder="1" applyAlignment="1">
      <alignment horizontal="center"/>
      <protection/>
    </xf>
    <xf numFmtId="0" fontId="40" fillId="0" borderId="23" xfId="85" applyFont="1" applyBorder="1" applyAlignment="1">
      <alignment horizontal="center"/>
      <protection/>
    </xf>
    <xf numFmtId="0" fontId="31" fillId="0" borderId="60" xfId="85" applyFont="1" applyBorder="1" applyAlignment="1">
      <alignment horizontal="center"/>
      <protection/>
    </xf>
    <xf numFmtId="0" fontId="31" fillId="0" borderId="21" xfId="85" applyFont="1" applyBorder="1" applyAlignment="1">
      <alignment horizontal="center"/>
      <protection/>
    </xf>
    <xf numFmtId="0" fontId="31" fillId="0" borderId="23" xfId="85" applyFont="1" applyBorder="1" applyAlignment="1">
      <alignment horizontal="center"/>
      <protection/>
    </xf>
    <xf numFmtId="0" fontId="30" fillId="0" borderId="60" xfId="85" applyFont="1" applyBorder="1" applyAlignment="1">
      <alignment horizontal="center"/>
      <protection/>
    </xf>
    <xf numFmtId="0" fontId="30" fillId="0" borderId="21" xfId="85" applyFont="1" applyBorder="1" applyAlignment="1">
      <alignment horizontal="center"/>
      <protection/>
    </xf>
    <xf numFmtId="0" fontId="30" fillId="0" borderId="45" xfId="85" applyFont="1" applyBorder="1" applyAlignment="1">
      <alignment horizontal="center"/>
      <protection/>
    </xf>
    <xf numFmtId="0" fontId="39" fillId="0" borderId="23" xfId="85" applyFont="1" applyBorder="1" applyAlignment="1">
      <alignment horizontal="center"/>
      <protection/>
    </xf>
    <xf numFmtId="0" fontId="39" fillId="0" borderId="60" xfId="85" applyFont="1" applyFill="1" applyBorder="1" applyAlignment="1">
      <alignment horizontal="center"/>
      <protection/>
    </xf>
    <xf numFmtId="0" fontId="39" fillId="0" borderId="21" xfId="85" applyFont="1" applyFill="1" applyBorder="1" applyAlignment="1">
      <alignment horizontal="center"/>
      <protection/>
    </xf>
    <xf numFmtId="0" fontId="39" fillId="0" borderId="23" xfId="85" applyFont="1" applyFill="1" applyBorder="1" applyAlignment="1">
      <alignment horizontal="center"/>
      <protection/>
    </xf>
    <xf numFmtId="0" fontId="2" fillId="0" borderId="60" xfId="85" applyFont="1" applyFill="1" applyBorder="1" applyAlignment="1">
      <alignment horizontal="center"/>
      <protection/>
    </xf>
    <xf numFmtId="0" fontId="2" fillId="0" borderId="21" xfId="85" applyFont="1" applyFill="1" applyBorder="1" applyAlignment="1">
      <alignment horizontal="center"/>
      <protection/>
    </xf>
    <xf numFmtId="0" fontId="2" fillId="0" borderId="45" xfId="85" applyFont="1" applyFill="1" applyBorder="1" applyAlignment="1">
      <alignment horizontal="center"/>
      <protection/>
    </xf>
    <xf numFmtId="0" fontId="2" fillId="0" borderId="0" xfId="85" applyAlignment="1">
      <alignment horizontal="center"/>
      <protection/>
    </xf>
    <xf numFmtId="0" fontId="21" fillId="0" borderId="20" xfId="85" applyFont="1" applyBorder="1" applyAlignment="1">
      <alignment horizontal="center"/>
      <protection/>
    </xf>
    <xf numFmtId="0" fontId="21" fillId="0" borderId="0" xfId="85" applyFont="1" applyBorder="1" applyAlignment="1">
      <alignment horizontal="center"/>
      <protection/>
    </xf>
    <xf numFmtId="0" fontId="22" fillId="0" borderId="32" xfId="85" applyFont="1" applyBorder="1" applyAlignment="1">
      <alignment horizontal="center"/>
      <protection/>
    </xf>
    <xf numFmtId="0" fontId="25" fillId="0" borderId="0" xfId="85" applyFont="1" applyBorder="1" applyAlignment="1">
      <alignment horizontal="center"/>
      <protection/>
    </xf>
    <xf numFmtId="0" fontId="25" fillId="0" borderId="0" xfId="85" applyFont="1" applyFill="1" applyBorder="1" applyAlignment="1">
      <alignment horizontal="center"/>
      <protection/>
    </xf>
    <xf numFmtId="0" fontId="0" fillId="0" borderId="36" xfId="0" applyBorder="1" applyAlignment="1">
      <alignment horizontal="center"/>
    </xf>
    <xf numFmtId="0" fontId="39" fillId="0" borderId="56" xfId="85" applyFont="1" applyFill="1" applyBorder="1" applyAlignment="1">
      <alignment horizontal="center"/>
      <protection/>
    </xf>
    <xf numFmtId="0" fontId="39" fillId="0" borderId="57" xfId="85" applyFont="1" applyFill="1" applyBorder="1" applyAlignment="1">
      <alignment horizontal="center"/>
      <protection/>
    </xf>
    <xf numFmtId="0" fontId="39" fillId="0" borderId="58" xfId="85" applyFont="1" applyFill="1" applyBorder="1" applyAlignment="1">
      <alignment horizontal="center"/>
      <protection/>
    </xf>
    <xf numFmtId="0" fontId="2" fillId="0" borderId="56" xfId="85" applyFont="1" applyFill="1" applyBorder="1" applyAlignment="1">
      <alignment horizontal="center"/>
      <protection/>
    </xf>
    <xf numFmtId="0" fontId="2" fillId="0" borderId="57" xfId="85" applyFont="1" applyFill="1" applyBorder="1" applyAlignment="1">
      <alignment horizontal="center"/>
      <protection/>
    </xf>
    <xf numFmtId="0" fontId="2" fillId="0" borderId="59" xfId="85" applyFont="1" applyFill="1" applyBorder="1" applyAlignment="1">
      <alignment horizontal="center"/>
      <protection/>
    </xf>
    <xf numFmtId="0" fontId="39" fillId="0" borderId="21" xfId="85" applyFont="1" applyFill="1" applyBorder="1" applyAlignment="1">
      <alignment horizontal="center"/>
      <protection/>
    </xf>
    <xf numFmtId="0" fontId="39" fillId="0" borderId="23" xfId="85" applyFont="1" applyFill="1" applyBorder="1" applyAlignment="1">
      <alignment horizontal="center"/>
      <protection/>
    </xf>
    <xf numFmtId="0" fontId="30" fillId="0" borderId="23" xfId="85" applyFont="1" applyFill="1" applyBorder="1" applyAlignment="1">
      <alignment horizontal="center"/>
      <protection/>
    </xf>
    <xf numFmtId="0" fontId="31" fillId="0" borderId="60" xfId="85" applyFont="1" applyFill="1" applyBorder="1" applyAlignment="1">
      <alignment horizontal="center"/>
      <protection/>
    </xf>
    <xf numFmtId="0" fontId="31" fillId="0" borderId="23" xfId="85" applyFont="1" applyFill="1" applyBorder="1" applyAlignment="1">
      <alignment horizontal="center"/>
      <protection/>
    </xf>
    <xf numFmtId="0" fontId="30" fillId="0" borderId="60" xfId="85" applyFont="1" applyFill="1" applyBorder="1" applyAlignment="1">
      <alignment horizontal="center"/>
      <protection/>
    </xf>
    <xf numFmtId="0" fontId="31" fillId="0" borderId="21" xfId="85" applyFont="1" applyFill="1" applyBorder="1" applyAlignment="1">
      <alignment horizontal="center"/>
      <protection/>
    </xf>
    <xf numFmtId="0" fontId="28" fillId="0" borderId="23" xfId="85" applyFont="1" applyFill="1" applyBorder="1" applyAlignment="1">
      <alignment horizontal="center"/>
      <protection/>
    </xf>
    <xf numFmtId="0" fontId="33" fillId="0" borderId="56" xfId="85" applyFont="1" applyFill="1" applyBorder="1" applyAlignment="1">
      <alignment horizontal="center"/>
      <protection/>
    </xf>
    <xf numFmtId="0" fontId="33" fillId="0" borderId="57" xfId="85" applyFont="1" applyFill="1" applyBorder="1" applyAlignment="1">
      <alignment horizontal="center"/>
      <protection/>
    </xf>
    <xf numFmtId="0" fontId="33" fillId="0" borderId="58" xfId="85" applyFont="1" applyFill="1" applyBorder="1" applyAlignment="1">
      <alignment horizontal="center"/>
      <protection/>
    </xf>
    <xf numFmtId="0" fontId="28" fillId="0" borderId="56" xfId="85" applyFont="1" applyFill="1" applyBorder="1" applyAlignment="1">
      <alignment horizontal="center"/>
      <protection/>
    </xf>
    <xf numFmtId="0" fontId="28" fillId="0" borderId="57" xfId="85" applyFont="1" applyFill="1" applyBorder="1" applyAlignment="1">
      <alignment horizontal="center"/>
      <protection/>
    </xf>
    <xf numFmtId="0" fontId="28" fillId="0" borderId="57" xfId="85" applyFont="1" applyBorder="1" applyAlignment="1">
      <alignment horizontal="center"/>
      <protection/>
    </xf>
    <xf numFmtId="0" fontId="28" fillId="0" borderId="59" xfId="85" applyFont="1" applyFill="1" applyBorder="1" applyAlignment="1">
      <alignment horizontal="center"/>
      <protection/>
    </xf>
    <xf numFmtId="0" fontId="33" fillId="0" borderId="60" xfId="85" applyFont="1" applyFill="1" applyBorder="1" applyAlignment="1">
      <alignment horizontal="center"/>
      <protection/>
    </xf>
    <xf numFmtId="0" fontId="33" fillId="0" borderId="21" xfId="85" applyFont="1" applyFill="1" applyBorder="1" applyAlignment="1">
      <alignment horizontal="center"/>
      <protection/>
    </xf>
    <xf numFmtId="0" fontId="33" fillId="0" borderId="23" xfId="85" applyFont="1" applyFill="1" applyBorder="1" applyAlignment="1">
      <alignment horizontal="center"/>
      <protection/>
    </xf>
    <xf numFmtId="0" fontId="28" fillId="0" borderId="60" xfId="85" applyFont="1" applyFill="1" applyBorder="1" applyAlignment="1">
      <alignment horizontal="center"/>
      <protection/>
    </xf>
    <xf numFmtId="0" fontId="28" fillId="0" borderId="21" xfId="85" applyFont="1" applyFill="1" applyBorder="1" applyAlignment="1">
      <alignment horizontal="center"/>
      <protection/>
    </xf>
    <xf numFmtId="0" fontId="28" fillId="0" borderId="21" xfId="85" applyFont="1" applyBorder="1" applyAlignment="1">
      <alignment horizontal="center"/>
      <protection/>
    </xf>
    <xf numFmtId="0" fontId="28" fillId="0" borderId="45" xfId="85" applyFont="1" applyFill="1" applyBorder="1" applyAlignment="1">
      <alignment horizontal="center"/>
      <protection/>
    </xf>
    <xf numFmtId="0" fontId="20" fillId="0" borderId="32" xfId="85" applyFont="1" applyBorder="1" applyAlignment="1">
      <alignment/>
      <protection/>
    </xf>
    <xf numFmtId="0" fontId="20" fillId="0" borderId="32" xfId="85" applyFont="1" applyFill="1" applyBorder="1" applyAlignment="1">
      <alignment/>
      <protection/>
    </xf>
    <xf numFmtId="0" fontId="42" fillId="0" borderId="25" xfId="85" applyFont="1" applyBorder="1">
      <alignment/>
      <protection/>
    </xf>
    <xf numFmtId="0" fontId="42" fillId="0" borderId="23" xfId="85" applyFont="1" applyBorder="1">
      <alignment/>
      <protection/>
    </xf>
    <xf numFmtId="0" fontId="39" fillId="0" borderId="0" xfId="85" applyFont="1">
      <alignment/>
      <protection/>
    </xf>
    <xf numFmtId="0" fontId="39" fillId="0" borderId="22" xfId="85" applyFont="1" applyBorder="1">
      <alignment/>
      <protection/>
    </xf>
    <xf numFmtId="0" fontId="21" fillId="0" borderId="24" xfId="85" applyFont="1" applyBorder="1">
      <alignment/>
      <protection/>
    </xf>
    <xf numFmtId="0" fontId="43" fillId="0" borderId="26" xfId="0" applyFont="1" applyFill="1" applyBorder="1" applyAlignment="1">
      <alignment horizontal="center"/>
    </xf>
    <xf numFmtId="0" fontId="33" fillId="0" borderId="61" xfId="0" applyFont="1" applyFill="1" applyBorder="1" applyAlignment="1">
      <alignment horizontal="center"/>
    </xf>
    <xf numFmtId="0" fontId="39" fillId="0" borderId="26" xfId="85" applyFont="1" applyFill="1" applyBorder="1" applyAlignment="1">
      <alignment horizontal="center"/>
      <protection/>
    </xf>
    <xf numFmtId="0" fontId="31" fillId="0" borderId="26" xfId="85" applyFont="1" applyFill="1" applyBorder="1" applyAlignment="1">
      <alignment horizontal="center"/>
      <protection/>
    </xf>
    <xf numFmtId="0" fontId="33" fillId="0" borderId="21" xfId="0" applyFont="1" applyFill="1" applyBorder="1" applyAlignment="1">
      <alignment horizontal="center"/>
    </xf>
    <xf numFmtId="0" fontId="43" fillId="0" borderId="21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38" fillId="0" borderId="3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62" xfId="0" applyFont="1" applyBorder="1" applyAlignment="1">
      <alignment horizontal="center"/>
    </xf>
    <xf numFmtId="0" fontId="0" fillId="0" borderId="63" xfId="0" applyBorder="1" applyAlignment="1">
      <alignment horizontal="center" vertical="center"/>
    </xf>
    <xf numFmtId="0" fontId="2" fillId="0" borderId="60" xfId="85" applyFont="1" applyFill="1" applyBorder="1" applyAlignment="1">
      <alignment horizontal="center"/>
      <protection/>
    </xf>
    <xf numFmtId="0" fontId="2" fillId="0" borderId="21" xfId="85" applyFont="1" applyFill="1" applyBorder="1" applyAlignment="1">
      <alignment horizontal="center"/>
      <protection/>
    </xf>
    <xf numFmtId="0" fontId="30" fillId="0" borderId="60" xfId="85" applyFont="1" applyFill="1" applyBorder="1" applyAlignment="1">
      <alignment horizontal="center"/>
      <protection/>
    </xf>
    <xf numFmtId="0" fontId="20" fillId="0" borderId="0" xfId="85" applyFont="1" applyAlignment="1">
      <alignment horizontal="center"/>
      <protection/>
    </xf>
    <xf numFmtId="0" fontId="2" fillId="0" borderId="0" xfId="85" applyFont="1" applyFill="1" applyBorder="1" applyAlignment="1">
      <alignment horizontal="center"/>
      <protection/>
    </xf>
    <xf numFmtId="0" fontId="28" fillId="0" borderId="0" xfId="85" applyFont="1" applyFill="1" applyBorder="1" applyAlignment="1">
      <alignment horizontal="center"/>
      <protection/>
    </xf>
    <xf numFmtId="0" fontId="30" fillId="0" borderId="0" xfId="85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43" fillId="0" borderId="21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/>
    </xf>
    <xf numFmtId="0" fontId="40" fillId="0" borderId="21" xfId="85" applyFont="1" applyBorder="1" applyAlignment="1">
      <alignment horizontal="center"/>
      <protection/>
    </xf>
    <xf numFmtId="0" fontId="47" fillId="0" borderId="21" xfId="0" applyFont="1" applyBorder="1" applyAlignment="1">
      <alignment horizontal="center"/>
    </xf>
    <xf numFmtId="0" fontId="19" fillId="0" borderId="21" xfId="85" applyFont="1" applyFill="1" applyBorder="1" applyAlignment="1">
      <alignment horizontal="left"/>
      <protection/>
    </xf>
    <xf numFmtId="0" fontId="19" fillId="0" borderId="21" xfId="85" applyFont="1" applyFill="1" applyBorder="1">
      <alignment/>
      <protection/>
    </xf>
    <xf numFmtId="0" fontId="2" fillId="0" borderId="21" xfId="85" applyFont="1" applyFill="1" applyBorder="1" applyAlignment="1">
      <alignment horizontal="center" vertical="center"/>
      <protection/>
    </xf>
    <xf numFmtId="0" fontId="39" fillId="0" borderId="21" xfId="85" applyFont="1" applyFill="1" applyBorder="1" applyAlignment="1">
      <alignment/>
      <protection/>
    </xf>
    <xf numFmtId="0" fontId="41" fillId="0" borderId="21" xfId="0" applyFont="1" applyFill="1" applyBorder="1" applyAlignment="1">
      <alignment/>
    </xf>
    <xf numFmtId="0" fontId="29" fillId="0" borderId="21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7" fillId="0" borderId="0" xfId="0" applyFont="1" applyBorder="1" applyAlignment="1">
      <alignment horizontal="center"/>
    </xf>
    <xf numFmtId="0" fontId="39" fillId="0" borderId="0" xfId="85" applyFont="1" applyFill="1" applyBorder="1" applyAlignment="1">
      <alignment horizontal="center"/>
      <protection/>
    </xf>
    <xf numFmtId="0" fontId="39" fillId="0" borderId="0" xfId="85" applyFont="1" applyBorder="1" applyAlignment="1">
      <alignment horizontal="center"/>
      <protection/>
    </xf>
    <xf numFmtId="0" fontId="39" fillId="0" borderId="0" xfId="85" applyFont="1" applyFill="1" applyBorder="1" applyAlignment="1">
      <alignment horizontal="center"/>
      <protection/>
    </xf>
    <xf numFmtId="0" fontId="28" fillId="0" borderId="26" xfId="0" applyFont="1" applyFill="1" applyBorder="1" applyAlignment="1">
      <alignment horizontal="center"/>
    </xf>
    <xf numFmtId="0" fontId="28" fillId="0" borderId="26" xfId="85" applyFont="1" applyFill="1" applyBorder="1" applyAlignment="1">
      <alignment horizontal="center"/>
      <protection/>
    </xf>
    <xf numFmtId="0" fontId="39" fillId="0" borderId="0" xfId="85" applyFont="1" applyAlignment="1">
      <alignment/>
      <protection/>
    </xf>
    <xf numFmtId="0" fontId="19" fillId="0" borderId="0" xfId="85" applyFont="1" applyBorder="1">
      <alignment/>
      <protection/>
    </xf>
    <xf numFmtId="0" fontId="45" fillId="0" borderId="0" xfId="85" applyFont="1" applyBorder="1">
      <alignment/>
      <protection/>
    </xf>
    <xf numFmtId="0" fontId="19" fillId="0" borderId="0" xfId="85" applyFont="1" applyBorder="1" applyAlignment="1">
      <alignment horizontal="center"/>
      <protection/>
    </xf>
    <xf numFmtId="0" fontId="30" fillId="0" borderId="26" xfId="85" applyFont="1" applyFill="1" applyBorder="1" applyAlignment="1">
      <alignment horizontal="center"/>
      <protection/>
    </xf>
    <xf numFmtId="0" fontId="42" fillId="0" borderId="21" xfId="85" applyFont="1" applyBorder="1">
      <alignment/>
      <protection/>
    </xf>
    <xf numFmtId="0" fontId="21" fillId="0" borderId="21" xfId="85" applyFont="1" applyBorder="1">
      <alignment/>
      <protection/>
    </xf>
    <xf numFmtId="164" fontId="30" fillId="0" borderId="0" xfId="85" applyNumberFormat="1" applyFont="1" applyFill="1" applyBorder="1" applyAlignment="1">
      <alignment horizontal="center"/>
      <protection/>
    </xf>
    <xf numFmtId="0" fontId="22" fillId="0" borderId="22" xfId="85" applyFont="1" applyBorder="1" applyAlignment="1">
      <alignment horizontal="center"/>
      <protection/>
    </xf>
    <xf numFmtId="0" fontId="48" fillId="0" borderId="0" xfId="85" applyFont="1" applyFill="1" applyAlignment="1">
      <alignment horizontal="center"/>
      <protection/>
    </xf>
    <xf numFmtId="0" fontId="49" fillId="0" borderId="0" xfId="0" applyFont="1" applyAlignment="1">
      <alignment horizontal="center"/>
    </xf>
    <xf numFmtId="0" fontId="50" fillId="0" borderId="0" xfId="85" applyFont="1" applyFill="1">
      <alignment/>
      <protection/>
    </xf>
    <xf numFmtId="0" fontId="51" fillId="0" borderId="0" xfId="85" applyFont="1" applyFill="1" applyBorder="1" applyAlignment="1">
      <alignment vertical="center"/>
      <protection/>
    </xf>
    <xf numFmtId="0" fontId="50" fillId="0" borderId="0" xfId="85" applyFont="1" applyFill="1" applyBorder="1" applyAlignment="1">
      <alignment/>
      <protection/>
    </xf>
    <xf numFmtId="0" fontId="52" fillId="0" borderId="0" xfId="85" applyFont="1" applyFill="1" applyBorder="1">
      <alignment/>
      <protection/>
    </xf>
    <xf numFmtId="0" fontId="53" fillId="0" borderId="0" xfId="85" applyFont="1" applyFill="1" applyBorder="1" applyAlignment="1">
      <alignment horizontal="left"/>
      <protection/>
    </xf>
    <xf numFmtId="0" fontId="50" fillId="0" borderId="0" xfId="85" applyFont="1" applyFill="1" applyBorder="1" applyAlignment="1">
      <alignment horizontal="center"/>
      <protection/>
    </xf>
    <xf numFmtId="0" fontId="53" fillId="0" borderId="0" xfId="85" applyFont="1" applyFill="1" applyBorder="1" applyAlignment="1">
      <alignment/>
      <protection/>
    </xf>
    <xf numFmtId="0" fontId="50" fillId="0" borderId="0" xfId="85" applyFont="1" applyFill="1" applyBorder="1" applyAlignment="1">
      <alignment/>
      <protection/>
    </xf>
    <xf numFmtId="0" fontId="54" fillId="0" borderId="0" xfId="85" applyFont="1" applyFill="1" applyBorder="1" applyAlignment="1">
      <alignment horizontal="center"/>
      <protection/>
    </xf>
    <xf numFmtId="0" fontId="55" fillId="0" borderId="0" xfId="85" applyFont="1" applyFill="1" applyBorder="1" applyAlignment="1">
      <alignment/>
      <protection/>
    </xf>
    <xf numFmtId="0" fontId="56" fillId="0" borderId="0" xfId="85" applyFont="1" applyFill="1" applyBorder="1" applyAlignment="1">
      <alignment horizontal="center"/>
      <protection/>
    </xf>
    <xf numFmtId="0" fontId="57" fillId="0" borderId="0" xfId="85" applyFont="1" applyFill="1" applyBorder="1" applyAlignment="1">
      <alignment horizontal="center"/>
      <protection/>
    </xf>
    <xf numFmtId="0" fontId="52" fillId="0" borderId="0" xfId="85" applyFont="1" applyFill="1" applyBorder="1" applyAlignment="1">
      <alignment horizontal="center"/>
      <protection/>
    </xf>
    <xf numFmtId="0" fontId="50" fillId="0" borderId="0" xfId="85" applyFont="1" applyFill="1" applyBorder="1" applyAlignment="1">
      <alignment horizontal="center"/>
      <protection/>
    </xf>
    <xf numFmtId="0" fontId="49" fillId="0" borderId="0" xfId="0" applyFont="1" applyAlignment="1">
      <alignment/>
    </xf>
    <xf numFmtId="0" fontId="58" fillId="0" borderId="0" xfId="85" applyFont="1" applyFill="1" applyBorder="1" applyAlignment="1">
      <alignment horizontal="center"/>
      <protection/>
    </xf>
    <xf numFmtId="0" fontId="49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55" fillId="0" borderId="0" xfId="0" applyFont="1" applyFill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  <xf numFmtId="0" fontId="28" fillId="0" borderId="0" xfId="0" applyFont="1" applyAlignment="1">
      <alignment/>
    </xf>
    <xf numFmtId="0" fontId="61" fillId="0" borderId="0" xfId="0" applyFont="1" applyAlignment="1">
      <alignment/>
    </xf>
    <xf numFmtId="165" fontId="0" fillId="0" borderId="23" xfId="0" applyNumberFormat="1" applyBorder="1" applyAlignment="1">
      <alignment horizontal="center" vertical="center"/>
    </xf>
    <xf numFmtId="164" fontId="0" fillId="0" borderId="52" xfId="0" applyNumberFormat="1" applyBorder="1" applyAlignment="1">
      <alignment horizontal="center"/>
    </xf>
    <xf numFmtId="164" fontId="38" fillId="0" borderId="52" xfId="0" applyNumberFormat="1" applyFont="1" applyBorder="1" applyAlignment="1">
      <alignment/>
    </xf>
    <xf numFmtId="0" fontId="39" fillId="0" borderId="26" xfId="85" applyFont="1" applyFill="1" applyBorder="1" applyAlignment="1">
      <alignment horizontal="center"/>
      <protection/>
    </xf>
    <xf numFmtId="0" fontId="31" fillId="0" borderId="57" xfId="85" applyFont="1" applyFill="1" applyBorder="1" applyAlignment="1">
      <alignment horizontal="center"/>
      <protection/>
    </xf>
    <xf numFmtId="0" fontId="22" fillId="0" borderId="0" xfId="85" applyFont="1" applyFill="1" applyBorder="1" applyAlignment="1">
      <alignment horizontal="center"/>
      <protection/>
    </xf>
    <xf numFmtId="0" fontId="38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" fillId="0" borderId="0" xfId="85" applyFont="1" applyBorder="1" applyAlignment="1">
      <alignment horizontal="center"/>
      <protection/>
    </xf>
    <xf numFmtId="0" fontId="39" fillId="0" borderId="0" xfId="85" applyFont="1" applyBorder="1" applyAlignment="1">
      <alignment horizontal="center"/>
      <protection/>
    </xf>
    <xf numFmtId="0" fontId="27" fillId="0" borderId="0" xfId="0" applyFont="1" applyFill="1" applyBorder="1" applyAlignment="1">
      <alignment/>
    </xf>
    <xf numFmtId="0" fontId="19" fillId="0" borderId="0" xfId="85" applyFont="1" applyFill="1" applyBorder="1" applyAlignment="1">
      <alignment horizontal="left"/>
      <protection/>
    </xf>
    <xf numFmtId="0" fontId="46" fillId="0" borderId="0" xfId="0" applyFont="1" applyBorder="1" applyAlignment="1">
      <alignment/>
    </xf>
    <xf numFmtId="0" fontId="30" fillId="0" borderId="0" xfId="85" applyFont="1" applyBorder="1" applyAlignment="1">
      <alignment horizontal="center"/>
      <protection/>
    </xf>
    <xf numFmtId="0" fontId="31" fillId="0" borderId="0" xfId="85" applyFont="1" applyBorder="1" applyAlignment="1">
      <alignment horizontal="center"/>
      <protection/>
    </xf>
    <xf numFmtId="0" fontId="40" fillId="0" borderId="0" xfId="85" applyFont="1" applyBorder="1" applyAlignment="1">
      <alignment horizontal="center"/>
      <protection/>
    </xf>
    <xf numFmtId="0" fontId="28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33" fillId="0" borderId="0" xfId="85" applyFont="1" applyFill="1" applyBorder="1" applyAlignment="1">
      <alignment horizontal="center"/>
      <protection/>
    </xf>
    <xf numFmtId="0" fontId="19" fillId="0" borderId="0" xfId="85" applyFont="1" applyFill="1" applyBorder="1">
      <alignment/>
      <protection/>
    </xf>
    <xf numFmtId="0" fontId="22" fillId="0" borderId="0" xfId="85" applyFont="1" applyFill="1" applyBorder="1">
      <alignment/>
      <protection/>
    </xf>
    <xf numFmtId="0" fontId="30" fillId="0" borderId="0" xfId="85" applyFont="1" applyFill="1" applyBorder="1" applyAlignment="1">
      <alignment horizontal="center" vertical="center"/>
      <protection/>
    </xf>
    <xf numFmtId="0" fontId="2" fillId="0" borderId="0" xfId="85" applyFont="1" applyFill="1" applyBorder="1" applyAlignment="1">
      <alignment horizontal="center" vertical="center"/>
      <protection/>
    </xf>
    <xf numFmtId="0" fontId="39" fillId="0" borderId="0" xfId="85" applyFont="1" applyFill="1" applyBorder="1" applyAlignment="1">
      <alignment/>
      <protection/>
    </xf>
    <xf numFmtId="0" fontId="19" fillId="0" borderId="0" xfId="85" applyFont="1" applyFill="1" applyBorder="1" applyAlignment="1">
      <alignment horizontal="left"/>
      <protection/>
    </xf>
    <xf numFmtId="0" fontId="41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8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32" xfId="0" applyBorder="1" applyAlignment="1">
      <alignment horizontal="center"/>
    </xf>
    <xf numFmtId="164" fontId="0" fillId="0" borderId="64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7" fillId="0" borderId="19" xfId="0" applyFont="1" applyBorder="1" applyAlignment="1">
      <alignment horizontal="center"/>
    </xf>
    <xf numFmtId="0" fontId="19" fillId="0" borderId="56" xfId="85" applyFont="1" applyBorder="1" applyAlignment="1">
      <alignment horizontal="center"/>
      <protection/>
    </xf>
    <xf numFmtId="0" fontId="26" fillId="0" borderId="57" xfId="0" applyFont="1" applyFill="1" applyBorder="1" applyAlignment="1">
      <alignment/>
    </xf>
    <xf numFmtId="0" fontId="39" fillId="0" borderId="59" xfId="85" applyFont="1" applyBorder="1" applyAlignment="1">
      <alignment horizontal="center"/>
      <protection/>
    </xf>
    <xf numFmtId="0" fontId="19" fillId="0" borderId="60" xfId="85" applyFont="1" applyBorder="1" applyAlignment="1">
      <alignment horizontal="center"/>
      <protection/>
    </xf>
    <xf numFmtId="0" fontId="39" fillId="0" borderId="45" xfId="85" applyFont="1" applyBorder="1" applyAlignment="1">
      <alignment horizontal="center"/>
      <protection/>
    </xf>
    <xf numFmtId="0" fontId="39" fillId="0" borderId="45" xfId="85" applyFont="1" applyFill="1" applyBorder="1" applyAlignment="1">
      <alignment horizontal="center"/>
      <protection/>
    </xf>
    <xf numFmtId="0" fontId="22" fillId="0" borderId="44" xfId="85" applyFont="1" applyBorder="1" applyAlignment="1">
      <alignment horizontal="center"/>
      <protection/>
    </xf>
    <xf numFmtId="0" fontId="39" fillId="0" borderId="45" xfId="85" applyFont="1" applyBorder="1" applyAlignment="1">
      <alignment horizontal="center"/>
      <protection/>
    </xf>
    <xf numFmtId="0" fontId="22" fillId="0" borderId="60" xfId="85" applyFont="1" applyBorder="1" applyAlignment="1">
      <alignment horizontal="center"/>
      <protection/>
    </xf>
    <xf numFmtId="0" fontId="22" fillId="0" borderId="65" xfId="85" applyFont="1" applyBorder="1" applyAlignment="1">
      <alignment horizontal="center"/>
      <protection/>
    </xf>
    <xf numFmtId="0" fontId="27" fillId="0" borderId="66" xfId="0" applyFont="1" applyFill="1" applyBorder="1" applyAlignment="1">
      <alignment/>
    </xf>
    <xf numFmtId="0" fontId="28" fillId="0" borderId="66" xfId="0" applyFont="1" applyFill="1" applyBorder="1" applyAlignment="1">
      <alignment horizontal="center"/>
    </xf>
    <xf numFmtId="0" fontId="28" fillId="0" borderId="66" xfId="85" applyFont="1" applyFill="1" applyBorder="1" applyAlignment="1">
      <alignment horizontal="center"/>
      <protection/>
    </xf>
    <xf numFmtId="0" fontId="33" fillId="0" borderId="66" xfId="85" applyFont="1" applyFill="1" applyBorder="1" applyAlignment="1">
      <alignment horizontal="center"/>
      <protection/>
    </xf>
    <xf numFmtId="0" fontId="33" fillId="0" borderId="67" xfId="85" applyFont="1" applyFill="1" applyBorder="1" applyAlignment="1">
      <alignment horizontal="center"/>
      <protection/>
    </xf>
    <xf numFmtId="0" fontId="31" fillId="0" borderId="65" xfId="85" applyFont="1" applyFill="1" applyBorder="1" applyAlignment="1">
      <alignment horizontal="center"/>
      <protection/>
    </xf>
    <xf numFmtId="0" fontId="31" fillId="0" borderId="66" xfId="85" applyFont="1" applyFill="1" applyBorder="1" applyAlignment="1">
      <alignment horizontal="center"/>
      <protection/>
    </xf>
    <xf numFmtId="0" fontId="31" fillId="0" borderId="49" xfId="85" applyFont="1" applyFill="1" applyBorder="1" applyAlignment="1">
      <alignment horizontal="center"/>
      <protection/>
    </xf>
    <xf numFmtId="0" fontId="30" fillId="0" borderId="65" xfId="85" applyFont="1" applyFill="1" applyBorder="1" applyAlignment="1">
      <alignment horizontal="center"/>
      <protection/>
    </xf>
    <xf numFmtId="0" fontId="30" fillId="0" borderId="66" xfId="85" applyFont="1" applyFill="1" applyBorder="1" applyAlignment="1">
      <alignment horizontal="center"/>
      <protection/>
    </xf>
    <xf numFmtId="0" fontId="2" fillId="0" borderId="67" xfId="85" applyFont="1" applyFill="1" applyBorder="1" applyAlignment="1">
      <alignment horizontal="center"/>
      <protection/>
    </xf>
    <xf numFmtId="0" fontId="19" fillId="0" borderId="22" xfId="85" applyFont="1" applyFill="1" applyBorder="1" applyAlignment="1">
      <alignment horizontal="center"/>
      <protection/>
    </xf>
    <xf numFmtId="0" fontId="31" fillId="0" borderId="56" xfId="85" applyFont="1" applyFill="1" applyBorder="1" applyAlignment="1">
      <alignment horizontal="center"/>
      <protection/>
    </xf>
    <xf numFmtId="0" fontId="31" fillId="0" borderId="58" xfId="85" applyFont="1" applyFill="1" applyBorder="1" applyAlignment="1">
      <alignment horizontal="center"/>
      <protection/>
    </xf>
    <xf numFmtId="0" fontId="30" fillId="0" borderId="56" xfId="85" applyFont="1" applyFill="1" applyBorder="1" applyAlignment="1">
      <alignment horizontal="center"/>
      <protection/>
    </xf>
    <xf numFmtId="0" fontId="30" fillId="0" borderId="57" xfId="85" applyFont="1" applyFill="1" applyBorder="1" applyAlignment="1">
      <alignment horizontal="center"/>
      <protection/>
    </xf>
    <xf numFmtId="0" fontId="30" fillId="0" borderId="59" xfId="85" applyFont="1" applyFill="1" applyBorder="1" applyAlignment="1">
      <alignment horizontal="center"/>
      <protection/>
    </xf>
    <xf numFmtId="0" fontId="40" fillId="0" borderId="23" xfId="85" applyFont="1" applyFill="1" applyBorder="1" applyAlignment="1">
      <alignment horizontal="center"/>
      <protection/>
    </xf>
    <xf numFmtId="0" fontId="39" fillId="0" borderId="21" xfId="85" applyFont="1" applyFill="1" applyBorder="1" applyAlignment="1">
      <alignment horizontal="center" vertical="center"/>
      <protection/>
    </xf>
    <xf numFmtId="0" fontId="2" fillId="0" borderId="23" xfId="85" applyFont="1" applyFill="1" applyBorder="1" applyAlignment="1">
      <alignment horizontal="center" vertical="center"/>
      <protection/>
    </xf>
    <xf numFmtId="0" fontId="40" fillId="0" borderId="21" xfId="85" applyFont="1" applyFill="1" applyBorder="1" applyAlignment="1">
      <alignment horizontal="center" vertical="center"/>
      <protection/>
    </xf>
    <xf numFmtId="0" fontId="39" fillId="0" borderId="65" xfId="85" applyFont="1" applyFill="1" applyBorder="1" applyAlignment="1">
      <alignment/>
      <protection/>
    </xf>
    <xf numFmtId="0" fontId="39" fillId="0" borderId="66" xfId="85" applyFont="1" applyFill="1" applyBorder="1" applyAlignment="1">
      <alignment/>
      <protection/>
    </xf>
    <xf numFmtId="0" fontId="39" fillId="0" borderId="49" xfId="85" applyFont="1" applyFill="1" applyBorder="1" applyAlignment="1">
      <alignment/>
      <protection/>
    </xf>
    <xf numFmtId="0" fontId="2" fillId="0" borderId="65" xfId="85" applyFont="1" applyFill="1" applyBorder="1" applyAlignment="1">
      <alignment/>
      <protection/>
    </xf>
    <xf numFmtId="0" fontId="2" fillId="0" borderId="66" xfId="85" applyFont="1" applyFill="1" applyBorder="1" applyAlignment="1">
      <alignment/>
      <protection/>
    </xf>
    <xf numFmtId="0" fontId="2" fillId="0" borderId="66" xfId="85" applyFont="1" applyFill="1" applyBorder="1" applyAlignment="1">
      <alignment horizontal="center"/>
      <protection/>
    </xf>
    <xf numFmtId="0" fontId="2" fillId="0" borderId="67" xfId="85" applyFont="1" applyFill="1" applyBorder="1" applyAlignment="1">
      <alignment/>
      <protection/>
    </xf>
    <xf numFmtId="0" fontId="44" fillId="0" borderId="21" xfId="0" applyFont="1" applyFill="1" applyBorder="1" applyAlignment="1">
      <alignment/>
    </xf>
    <xf numFmtId="0" fontId="39" fillId="0" borderId="65" xfId="85" applyFont="1" applyFill="1" applyBorder="1" applyAlignment="1">
      <alignment horizontal="center"/>
      <protection/>
    </xf>
    <xf numFmtId="0" fontId="39" fillId="0" borderId="66" xfId="85" applyFont="1" applyFill="1" applyBorder="1" applyAlignment="1">
      <alignment horizontal="center"/>
      <protection/>
    </xf>
    <xf numFmtId="0" fontId="39" fillId="0" borderId="49" xfId="85" applyFont="1" applyFill="1" applyBorder="1" applyAlignment="1">
      <alignment horizontal="center"/>
      <protection/>
    </xf>
    <xf numFmtId="0" fontId="2" fillId="0" borderId="65" xfId="85" applyFont="1" applyFill="1" applyBorder="1" applyAlignment="1">
      <alignment horizontal="center"/>
      <protection/>
    </xf>
    <xf numFmtId="0" fontId="33" fillId="0" borderId="21" xfId="85" applyFont="1" applyFill="1" applyBorder="1">
      <alignment/>
      <protection/>
    </xf>
    <xf numFmtId="0" fontId="33" fillId="0" borderId="65" xfId="85" applyFont="1" applyFill="1" applyBorder="1" applyAlignment="1">
      <alignment horizontal="center"/>
      <protection/>
    </xf>
    <xf numFmtId="0" fontId="33" fillId="0" borderId="49" xfId="85" applyFont="1" applyFill="1" applyBorder="1" applyAlignment="1">
      <alignment horizontal="center"/>
      <protection/>
    </xf>
    <xf numFmtId="0" fontId="28" fillId="0" borderId="65" xfId="85" applyFont="1" applyFill="1" applyBorder="1" applyAlignment="1">
      <alignment horizontal="center"/>
      <protection/>
    </xf>
    <xf numFmtId="0" fontId="28" fillId="0" borderId="67" xfId="85" applyFont="1" applyFill="1" applyBorder="1" applyAlignment="1">
      <alignment horizontal="center"/>
      <protection/>
    </xf>
    <xf numFmtId="0" fontId="33" fillId="0" borderId="0" xfId="85" applyFont="1" applyFill="1" applyBorder="1" applyAlignment="1">
      <alignment/>
      <protection/>
    </xf>
    <xf numFmtId="0" fontId="28" fillId="0" borderId="22" xfId="85" applyFont="1" applyFill="1" applyBorder="1" applyAlignment="1">
      <alignment horizontal="center"/>
      <protection/>
    </xf>
    <xf numFmtId="0" fontId="33" fillId="0" borderId="59" xfId="85" applyFont="1" applyFill="1" applyBorder="1" applyAlignment="1">
      <alignment horizontal="center"/>
      <protection/>
    </xf>
    <xf numFmtId="0" fontId="0" fillId="0" borderId="68" xfId="0" applyBorder="1" applyAlignment="1">
      <alignment horizontal="center"/>
    </xf>
    <xf numFmtId="0" fontId="0" fillId="0" borderId="62" xfId="0" applyBorder="1" applyAlignment="1">
      <alignment horizontal="center"/>
    </xf>
    <xf numFmtId="0" fontId="33" fillId="0" borderId="58" xfId="0" applyFont="1" applyBorder="1" applyAlignment="1">
      <alignment horizontal="center"/>
    </xf>
    <xf numFmtId="0" fontId="33" fillId="0" borderId="69" xfId="0" applyFont="1" applyBorder="1" applyAlignment="1">
      <alignment horizontal="center"/>
    </xf>
    <xf numFmtId="0" fontId="33" fillId="0" borderId="70" xfId="0" applyFont="1" applyBorder="1" applyAlignment="1">
      <alignment horizontal="center"/>
    </xf>
    <xf numFmtId="0" fontId="33" fillId="0" borderId="44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165" fontId="0" fillId="0" borderId="71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64" xfId="0" applyNumberFormat="1" applyBorder="1" applyAlignment="1">
      <alignment horizontal="center" vertical="center"/>
    </xf>
    <xf numFmtId="0" fontId="0" fillId="0" borderId="3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42" fillId="0" borderId="23" xfId="85" applyFont="1" applyBorder="1" applyAlignment="1">
      <alignment horizontal="left"/>
      <protection/>
    </xf>
    <xf numFmtId="0" fontId="42" fillId="0" borderId="27" xfId="85" applyFont="1" applyBorder="1" applyAlignment="1">
      <alignment horizontal="left"/>
      <protection/>
    </xf>
    <xf numFmtId="0" fontId="42" fillId="0" borderId="0" xfId="85" applyFont="1" applyBorder="1" applyAlignment="1">
      <alignment horizontal="left"/>
      <protection/>
    </xf>
    <xf numFmtId="164" fontId="0" fillId="0" borderId="72" xfId="0" applyNumberForma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89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 2" xfId="83"/>
    <cellStyle name="Neutralny" xfId="84"/>
    <cellStyle name="Normalny 2" xfId="85"/>
    <cellStyle name="Obliczenia" xfId="86"/>
    <cellStyle name="Obliczenia 2" xfId="87"/>
    <cellStyle name="Percent" xfId="88"/>
    <cellStyle name="Suma" xfId="89"/>
    <cellStyle name="Suma 2" xfId="90"/>
    <cellStyle name="Tekst objaśnienia" xfId="91"/>
    <cellStyle name="Tekst objaśnienia 2" xfId="92"/>
    <cellStyle name="Tekst ostrzeżenia" xfId="93"/>
    <cellStyle name="Tekst ostrzeżenia 2" xfId="94"/>
    <cellStyle name="Tytuł" xfId="95"/>
    <cellStyle name="Tytuł 2" xfId="96"/>
    <cellStyle name="Uwaga" xfId="97"/>
    <cellStyle name="Uwaga 2" xfId="98"/>
    <cellStyle name="Currency" xfId="99"/>
    <cellStyle name="Currency [0]" xfId="100"/>
    <cellStyle name="Złe 2" xfId="101"/>
    <cellStyle name="Zły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6"/>
  <sheetViews>
    <sheetView zoomScalePageLayoutView="0" workbookViewId="0" topLeftCell="A13">
      <selection activeCell="H34" sqref="H34"/>
    </sheetView>
  </sheetViews>
  <sheetFormatPr defaultColWidth="9.140625" defaultRowHeight="15"/>
  <cols>
    <col min="1" max="1" width="3.8515625" style="0" customWidth="1"/>
    <col min="2" max="2" width="34.8515625" style="0" bestFit="1" customWidth="1"/>
    <col min="3" max="3" width="6.7109375" style="199" customWidth="1"/>
    <col min="4" max="4" width="6.7109375" style="0" customWidth="1"/>
    <col min="5" max="5" width="6.7109375" style="34" customWidth="1"/>
    <col min="6" max="15" width="6.7109375" style="0" customWidth="1"/>
    <col min="16" max="16" width="6.7109375" style="262" customWidth="1"/>
    <col min="17" max="18" width="6.7109375" style="245" customWidth="1"/>
    <col min="19" max="19" width="4.7109375" style="0" customWidth="1"/>
  </cols>
  <sheetData>
    <row r="1" spans="1:16" ht="15.75">
      <c r="A1" s="387" t="s">
        <v>143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244"/>
    </row>
    <row r="2" spans="1:16" ht="15.75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44"/>
    </row>
    <row r="3" spans="1:16" ht="15.75">
      <c r="A3" s="34"/>
      <c r="B3" s="275" t="s">
        <v>133</v>
      </c>
      <c r="C3" s="276"/>
      <c r="D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244"/>
    </row>
    <row r="4" spans="2:16" ht="15.75">
      <c r="B4" s="277" t="s">
        <v>134</v>
      </c>
      <c r="C4"/>
      <c r="E4"/>
      <c r="P4" s="244"/>
    </row>
    <row r="5" spans="2:16" ht="15.75">
      <c r="B5" s="277" t="s">
        <v>136</v>
      </c>
      <c r="C5"/>
      <c r="E5"/>
      <c r="P5" s="244"/>
    </row>
    <row r="6" spans="2:16" ht="15.75">
      <c r="B6" s="277" t="s">
        <v>137</v>
      </c>
      <c r="C6"/>
      <c r="E6"/>
      <c r="P6" s="244"/>
    </row>
    <row r="7" spans="2:16" ht="15.75">
      <c r="B7" s="277" t="s">
        <v>135</v>
      </c>
      <c r="C7"/>
      <c r="E7"/>
      <c r="P7" s="244"/>
    </row>
    <row r="8" spans="1:16" ht="15">
      <c r="A8" s="1"/>
      <c r="B8" s="1"/>
      <c r="C8" s="190"/>
      <c r="D8" s="1"/>
      <c r="E8" s="151"/>
      <c r="F8" s="1"/>
      <c r="G8" s="1"/>
      <c r="H8" s="1"/>
      <c r="I8" s="1"/>
      <c r="J8" s="1"/>
      <c r="K8" s="1"/>
      <c r="L8" s="1"/>
      <c r="M8" s="1"/>
      <c r="N8" s="1"/>
      <c r="O8" s="1"/>
      <c r="P8" s="246"/>
    </row>
    <row r="9" spans="1:16" ht="15">
      <c r="A9" s="2" t="s">
        <v>0</v>
      </c>
      <c r="B9" s="3" t="s">
        <v>8</v>
      </c>
      <c r="C9" s="2"/>
      <c r="D9" s="2" t="s">
        <v>2</v>
      </c>
      <c r="E9" s="152" t="s">
        <v>1</v>
      </c>
      <c r="F9" s="102" t="s">
        <v>9</v>
      </c>
      <c r="G9" s="44"/>
      <c r="H9" s="44"/>
      <c r="I9" s="44"/>
      <c r="J9" s="44"/>
      <c r="K9" s="44"/>
      <c r="L9" s="44"/>
      <c r="M9" s="44"/>
      <c r="N9" s="44"/>
      <c r="O9" s="45"/>
      <c r="P9" s="247"/>
    </row>
    <row r="10" spans="1:16" ht="15">
      <c r="A10" s="5"/>
      <c r="B10" s="6"/>
      <c r="C10" s="8" t="s">
        <v>5</v>
      </c>
      <c r="D10" s="8" t="s">
        <v>4</v>
      </c>
      <c r="E10" s="153" t="s">
        <v>3</v>
      </c>
      <c r="F10" s="100"/>
      <c r="G10" s="100"/>
      <c r="H10" s="100"/>
      <c r="I10" s="101"/>
      <c r="J10" s="101"/>
      <c r="K10" s="101"/>
      <c r="L10" s="101"/>
      <c r="M10" s="101"/>
      <c r="N10" s="101"/>
      <c r="O10" s="101"/>
      <c r="P10" s="248"/>
    </row>
    <row r="11" spans="1:16" ht="15">
      <c r="A11" s="5"/>
      <c r="B11" s="1"/>
      <c r="C11" s="191"/>
      <c r="D11" s="5"/>
      <c r="E11" s="153" t="s">
        <v>5</v>
      </c>
      <c r="F11" s="4" t="s">
        <v>6</v>
      </c>
      <c r="G11" s="4" t="s">
        <v>10</v>
      </c>
      <c r="H11" s="4" t="s">
        <v>11</v>
      </c>
      <c r="I11" s="4" t="s">
        <v>12</v>
      </c>
      <c r="J11" s="4" t="s">
        <v>85</v>
      </c>
      <c r="K11" s="4" t="s">
        <v>87</v>
      </c>
      <c r="L11" s="11" t="s">
        <v>86</v>
      </c>
      <c r="M11" s="11" t="s">
        <v>120</v>
      </c>
      <c r="N11" s="11" t="s">
        <v>121</v>
      </c>
      <c r="O11" s="11" t="s">
        <v>114</v>
      </c>
      <c r="P11" s="249" t="s">
        <v>123</v>
      </c>
    </row>
    <row r="12" spans="1:16" ht="15">
      <c r="A12" s="5"/>
      <c r="B12" s="6"/>
      <c r="C12" s="192"/>
      <c r="D12" s="5"/>
      <c r="E12" s="154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249"/>
    </row>
    <row r="13" spans="1:16" ht="16.5" thickBot="1">
      <c r="A13" s="4"/>
      <c r="B13" s="388" t="s">
        <v>13</v>
      </c>
      <c r="C13" s="389"/>
      <c r="D13" s="389"/>
      <c r="E13" s="389"/>
      <c r="F13" s="390"/>
      <c r="G13" s="390"/>
      <c r="H13" s="390"/>
      <c r="I13" s="390"/>
      <c r="J13" s="46"/>
      <c r="K13" s="46"/>
      <c r="L13" s="46"/>
      <c r="M13" s="46"/>
      <c r="N13" s="46"/>
      <c r="O13" s="46"/>
      <c r="P13" s="250"/>
    </row>
    <row r="14" spans="1:18" ht="15">
      <c r="A14" s="9">
        <v>1</v>
      </c>
      <c r="B14" s="16" t="s">
        <v>14</v>
      </c>
      <c r="C14" s="193">
        <v>1</v>
      </c>
      <c r="D14" s="28">
        <v>0.25</v>
      </c>
      <c r="E14" s="114" t="s">
        <v>18</v>
      </c>
      <c r="F14" s="115">
        <v>2</v>
      </c>
      <c r="G14" s="116"/>
      <c r="H14" s="117"/>
      <c r="I14" s="118">
        <v>2</v>
      </c>
      <c r="J14" s="119">
        <v>3</v>
      </c>
      <c r="K14" s="119">
        <f aca="true" t="shared" si="0" ref="K14:K24">F14+G14+H14</f>
        <v>2</v>
      </c>
      <c r="L14" s="119">
        <f>F14+G14+H14+I14</f>
        <v>4</v>
      </c>
      <c r="M14" s="119">
        <v>0</v>
      </c>
      <c r="N14" s="119">
        <f>J14+L14</f>
        <v>7</v>
      </c>
      <c r="O14" s="120" t="s">
        <v>115</v>
      </c>
      <c r="P14" s="251"/>
      <c r="Q14" s="245">
        <f>IF(E14="Egz.",1,0)</f>
        <v>0</v>
      </c>
      <c r="R14" s="245">
        <f>N14/D14</f>
        <v>28</v>
      </c>
    </row>
    <row r="15" spans="1:18" ht="15">
      <c r="A15" s="9">
        <v>2</v>
      </c>
      <c r="B15" s="16" t="s">
        <v>15</v>
      </c>
      <c r="C15" s="193">
        <v>1</v>
      </c>
      <c r="D15" s="28">
        <v>0.25</v>
      </c>
      <c r="E15" s="114" t="s">
        <v>18</v>
      </c>
      <c r="F15" s="121">
        <v>2</v>
      </c>
      <c r="G15" s="122"/>
      <c r="H15" s="123"/>
      <c r="I15" s="124">
        <v>2</v>
      </c>
      <c r="J15" s="125">
        <v>3</v>
      </c>
      <c r="K15" s="125">
        <f t="shared" si="0"/>
        <v>2</v>
      </c>
      <c r="L15" s="125">
        <f>F15+G15+H15+I15</f>
        <v>4</v>
      </c>
      <c r="M15" s="125">
        <v>0</v>
      </c>
      <c r="N15" s="125">
        <f aca="true" t="shared" si="1" ref="N15:N25">J15+L15</f>
        <v>7</v>
      </c>
      <c r="O15" s="126" t="s">
        <v>115</v>
      </c>
      <c r="P15" s="251"/>
      <c r="Q15" s="245">
        <f aca="true" t="shared" si="2" ref="Q15:Q82">IF(E15="Egz.",1,0)</f>
        <v>0</v>
      </c>
      <c r="R15" s="245">
        <f aca="true" t="shared" si="3" ref="R15:R25">N15/D15</f>
        <v>28</v>
      </c>
    </row>
    <row r="16" spans="1:18" ht="15">
      <c r="A16" s="9">
        <v>3</v>
      </c>
      <c r="B16" s="16" t="s">
        <v>16</v>
      </c>
      <c r="C16" s="193">
        <v>1</v>
      </c>
      <c r="D16" s="28">
        <v>0.5</v>
      </c>
      <c r="E16" s="114" t="s">
        <v>18</v>
      </c>
      <c r="F16" s="121">
        <v>4</v>
      </c>
      <c r="G16" s="122"/>
      <c r="H16" s="123"/>
      <c r="I16" s="124">
        <v>4</v>
      </c>
      <c r="J16" s="125">
        <v>6</v>
      </c>
      <c r="K16" s="125">
        <f t="shared" si="0"/>
        <v>4</v>
      </c>
      <c r="L16" s="125">
        <f aca="true" t="shared" si="4" ref="L16:L25">F16+G16+H16+I16</f>
        <v>8</v>
      </c>
      <c r="M16" s="125">
        <v>0</v>
      </c>
      <c r="N16" s="125">
        <f t="shared" si="1"/>
        <v>14</v>
      </c>
      <c r="O16" s="126" t="s">
        <v>115</v>
      </c>
      <c r="P16" s="251"/>
      <c r="Q16" s="245">
        <f t="shared" si="2"/>
        <v>0</v>
      </c>
      <c r="R16" s="245">
        <f t="shared" si="3"/>
        <v>28</v>
      </c>
    </row>
    <row r="17" spans="1:18" ht="15">
      <c r="A17" s="9">
        <v>4</v>
      </c>
      <c r="B17" s="17" t="s">
        <v>17</v>
      </c>
      <c r="C17" s="194">
        <v>1</v>
      </c>
      <c r="D17" s="28">
        <v>0.5</v>
      </c>
      <c r="E17" s="114" t="s">
        <v>18</v>
      </c>
      <c r="F17" s="121">
        <v>4</v>
      </c>
      <c r="G17" s="122"/>
      <c r="H17" s="123"/>
      <c r="I17" s="124">
        <v>4</v>
      </c>
      <c r="J17" s="125">
        <v>6</v>
      </c>
      <c r="K17" s="125">
        <f t="shared" si="0"/>
        <v>4</v>
      </c>
      <c r="L17" s="125">
        <f t="shared" si="4"/>
        <v>8</v>
      </c>
      <c r="M17" s="125">
        <v>0</v>
      </c>
      <c r="N17" s="125">
        <f t="shared" si="1"/>
        <v>14</v>
      </c>
      <c r="O17" s="126" t="s">
        <v>115</v>
      </c>
      <c r="P17" s="251"/>
      <c r="Q17" s="245">
        <f t="shared" si="2"/>
        <v>0</v>
      </c>
      <c r="R17" s="245">
        <f t="shared" si="3"/>
        <v>28</v>
      </c>
    </row>
    <row r="18" spans="1:18" ht="15">
      <c r="A18" s="9">
        <v>5</v>
      </c>
      <c r="B18" s="40" t="s">
        <v>147</v>
      </c>
      <c r="C18" s="282">
        <v>5</v>
      </c>
      <c r="D18" s="29">
        <v>0.5</v>
      </c>
      <c r="E18" s="127" t="s">
        <v>18</v>
      </c>
      <c r="F18" s="128">
        <v>4</v>
      </c>
      <c r="G18" s="122"/>
      <c r="H18" s="123"/>
      <c r="I18" s="124">
        <v>4</v>
      </c>
      <c r="J18" s="125">
        <v>6</v>
      </c>
      <c r="K18" s="125">
        <f t="shared" si="0"/>
        <v>4</v>
      </c>
      <c r="L18" s="125">
        <f t="shared" si="4"/>
        <v>8</v>
      </c>
      <c r="M18" s="125">
        <v>0</v>
      </c>
      <c r="N18" s="125">
        <f t="shared" si="1"/>
        <v>14</v>
      </c>
      <c r="O18" s="126" t="s">
        <v>115</v>
      </c>
      <c r="P18" s="251"/>
      <c r="Q18" s="245">
        <f t="shared" si="2"/>
        <v>0</v>
      </c>
      <c r="R18" s="245">
        <f t="shared" si="3"/>
        <v>28</v>
      </c>
    </row>
    <row r="19" spans="1:18" ht="15">
      <c r="A19" s="9">
        <v>6</v>
      </c>
      <c r="B19" s="221" t="s">
        <v>19</v>
      </c>
      <c r="C19" s="195">
        <v>1</v>
      </c>
      <c r="D19" s="29">
        <v>2</v>
      </c>
      <c r="E19" s="127" t="s">
        <v>21</v>
      </c>
      <c r="F19" s="128">
        <v>30</v>
      </c>
      <c r="G19" s="164"/>
      <c r="H19" s="165"/>
      <c r="I19" s="148"/>
      <c r="J19" s="149">
        <v>30</v>
      </c>
      <c r="K19" s="149">
        <f t="shared" si="0"/>
        <v>30</v>
      </c>
      <c r="L19" s="149">
        <f t="shared" si="4"/>
        <v>30</v>
      </c>
      <c r="M19" s="149">
        <v>0</v>
      </c>
      <c r="N19" s="149">
        <f t="shared" si="1"/>
        <v>60</v>
      </c>
      <c r="O19" s="150" t="s">
        <v>116</v>
      </c>
      <c r="P19" s="251" t="s">
        <v>141</v>
      </c>
      <c r="Q19" s="245">
        <f t="shared" si="2"/>
        <v>0</v>
      </c>
      <c r="R19" s="245">
        <f t="shared" si="3"/>
        <v>30</v>
      </c>
    </row>
    <row r="20" spans="1:18" ht="15">
      <c r="A20" s="9">
        <v>7</v>
      </c>
      <c r="B20" s="222" t="s">
        <v>20</v>
      </c>
      <c r="C20" s="195">
        <v>2</v>
      </c>
      <c r="D20" s="29">
        <v>2</v>
      </c>
      <c r="E20" s="127" t="s">
        <v>21</v>
      </c>
      <c r="F20" s="128">
        <v>30</v>
      </c>
      <c r="G20" s="164"/>
      <c r="H20" s="165"/>
      <c r="I20" s="148"/>
      <c r="J20" s="149">
        <v>30</v>
      </c>
      <c r="K20" s="149">
        <f t="shared" si="0"/>
        <v>30</v>
      </c>
      <c r="L20" s="149">
        <f t="shared" si="4"/>
        <v>30</v>
      </c>
      <c r="M20" s="149">
        <v>0</v>
      </c>
      <c r="N20" s="149">
        <f t="shared" si="1"/>
        <v>60</v>
      </c>
      <c r="O20" s="150" t="s">
        <v>116</v>
      </c>
      <c r="P20" s="251" t="s">
        <v>141</v>
      </c>
      <c r="Q20" s="245">
        <f t="shared" si="2"/>
        <v>0</v>
      </c>
      <c r="R20" s="245">
        <f t="shared" si="3"/>
        <v>30</v>
      </c>
    </row>
    <row r="21" spans="1:18" ht="15">
      <c r="A21" s="39">
        <v>9</v>
      </c>
      <c r="B21" s="222" t="s">
        <v>22</v>
      </c>
      <c r="C21" s="195">
        <v>2</v>
      </c>
      <c r="D21" s="29">
        <v>2</v>
      </c>
      <c r="E21" s="127" t="s">
        <v>21</v>
      </c>
      <c r="F21" s="128"/>
      <c r="G21" s="164">
        <v>30</v>
      </c>
      <c r="H21" s="165"/>
      <c r="I21" s="148"/>
      <c r="J21" s="149">
        <v>30</v>
      </c>
      <c r="K21" s="149">
        <f t="shared" si="0"/>
        <v>30</v>
      </c>
      <c r="L21" s="149">
        <f t="shared" si="4"/>
        <v>30</v>
      </c>
      <c r="M21" s="149">
        <v>30</v>
      </c>
      <c r="N21" s="149">
        <f t="shared" si="1"/>
        <v>60</v>
      </c>
      <c r="O21" s="150" t="s">
        <v>116</v>
      </c>
      <c r="P21" s="251"/>
      <c r="Q21" s="245">
        <f t="shared" si="2"/>
        <v>0</v>
      </c>
      <c r="R21" s="245">
        <f t="shared" si="3"/>
        <v>30</v>
      </c>
    </row>
    <row r="22" spans="1:18" ht="15">
      <c r="A22" s="9">
        <v>10</v>
      </c>
      <c r="B22" s="222" t="s">
        <v>23</v>
      </c>
      <c r="C22" s="195">
        <v>3</v>
      </c>
      <c r="D22" s="30">
        <v>2</v>
      </c>
      <c r="E22" s="127" t="s">
        <v>21</v>
      </c>
      <c r="F22" s="128"/>
      <c r="G22" s="164">
        <v>30</v>
      </c>
      <c r="H22" s="165"/>
      <c r="I22" s="148"/>
      <c r="J22" s="149">
        <v>30</v>
      </c>
      <c r="K22" s="149">
        <f t="shared" si="0"/>
        <v>30</v>
      </c>
      <c r="L22" s="149">
        <f t="shared" si="4"/>
        <v>30</v>
      </c>
      <c r="M22" s="149">
        <v>30</v>
      </c>
      <c r="N22" s="149">
        <f t="shared" si="1"/>
        <v>60</v>
      </c>
      <c r="O22" s="150" t="s">
        <v>116</v>
      </c>
      <c r="P22" s="251"/>
      <c r="Q22" s="245">
        <f t="shared" si="2"/>
        <v>0</v>
      </c>
      <c r="R22" s="245">
        <f t="shared" si="3"/>
        <v>30</v>
      </c>
    </row>
    <row r="23" spans="1:18" ht="15">
      <c r="A23" s="39">
        <v>11</v>
      </c>
      <c r="B23" s="222" t="s">
        <v>24</v>
      </c>
      <c r="C23" s="195">
        <v>4</v>
      </c>
      <c r="D23" s="30">
        <v>2</v>
      </c>
      <c r="E23" s="127" t="s">
        <v>21</v>
      </c>
      <c r="F23" s="128"/>
      <c r="G23" s="164">
        <v>30</v>
      </c>
      <c r="H23" s="165"/>
      <c r="I23" s="148"/>
      <c r="J23" s="149">
        <v>30</v>
      </c>
      <c r="K23" s="149">
        <f t="shared" si="0"/>
        <v>30</v>
      </c>
      <c r="L23" s="149">
        <f t="shared" si="4"/>
        <v>30</v>
      </c>
      <c r="M23" s="149">
        <v>30</v>
      </c>
      <c r="N23" s="149">
        <f t="shared" si="1"/>
        <v>60</v>
      </c>
      <c r="O23" s="150" t="s">
        <v>116</v>
      </c>
      <c r="P23" s="251"/>
      <c r="Q23" s="245">
        <f t="shared" si="2"/>
        <v>0</v>
      </c>
      <c r="R23" s="245">
        <f t="shared" si="3"/>
        <v>30</v>
      </c>
    </row>
    <row r="24" spans="1:18" ht="15">
      <c r="A24" s="39">
        <v>12</v>
      </c>
      <c r="B24" s="222" t="s">
        <v>25</v>
      </c>
      <c r="C24" s="195">
        <v>5</v>
      </c>
      <c r="D24" s="30">
        <v>2</v>
      </c>
      <c r="E24" s="127" t="s">
        <v>1</v>
      </c>
      <c r="F24" s="167"/>
      <c r="G24" s="35">
        <v>30</v>
      </c>
      <c r="H24" s="168"/>
      <c r="I24" s="169"/>
      <c r="J24" s="31">
        <v>30</v>
      </c>
      <c r="K24" s="31">
        <f t="shared" si="0"/>
        <v>30</v>
      </c>
      <c r="L24" s="31">
        <f t="shared" si="4"/>
        <v>30</v>
      </c>
      <c r="M24" s="31">
        <v>30</v>
      </c>
      <c r="N24" s="31">
        <f t="shared" si="1"/>
        <v>60</v>
      </c>
      <c r="O24" s="150" t="s">
        <v>116</v>
      </c>
      <c r="P24" s="251"/>
      <c r="Q24" s="245">
        <f t="shared" si="2"/>
        <v>1</v>
      </c>
      <c r="R24" s="245">
        <f t="shared" si="3"/>
        <v>30</v>
      </c>
    </row>
    <row r="25" spans="1:18" ht="15.75" thickBot="1">
      <c r="A25" s="39">
        <v>13</v>
      </c>
      <c r="B25" s="11" t="s">
        <v>26</v>
      </c>
      <c r="C25" s="195">
        <v>4</v>
      </c>
      <c r="D25" s="30">
        <v>1</v>
      </c>
      <c r="E25" s="166" t="s">
        <v>21</v>
      </c>
      <c r="F25" s="329"/>
      <c r="G25" s="330">
        <v>30</v>
      </c>
      <c r="H25" s="331"/>
      <c r="I25" s="332"/>
      <c r="J25" s="333">
        <v>0</v>
      </c>
      <c r="K25" s="333">
        <v>0</v>
      </c>
      <c r="L25" s="333">
        <f t="shared" si="4"/>
        <v>30</v>
      </c>
      <c r="M25" s="333">
        <v>30</v>
      </c>
      <c r="N25" s="333">
        <f t="shared" si="1"/>
        <v>30</v>
      </c>
      <c r="O25" s="334" t="s">
        <v>116</v>
      </c>
      <c r="P25" s="251"/>
      <c r="Q25" s="245">
        <f t="shared" si="2"/>
        <v>0</v>
      </c>
      <c r="R25" s="245">
        <f t="shared" si="3"/>
        <v>30</v>
      </c>
    </row>
    <row r="26" spans="1:16" ht="16.5" thickBot="1">
      <c r="A26" s="39"/>
      <c r="B26" s="187" t="s">
        <v>27</v>
      </c>
      <c r="C26" s="42"/>
      <c r="D26" s="42"/>
      <c r="E26" s="156"/>
      <c r="F26" s="42"/>
      <c r="G26" s="42"/>
      <c r="H26" s="42"/>
      <c r="I26" s="42"/>
      <c r="J26" s="42"/>
      <c r="K26" s="335"/>
      <c r="L26" s="42"/>
      <c r="M26" s="42"/>
      <c r="N26" s="42"/>
      <c r="O26" s="42"/>
      <c r="P26" s="252"/>
    </row>
    <row r="27" spans="1:18" ht="15">
      <c r="A27" s="38">
        <v>1</v>
      </c>
      <c r="B27" s="18" t="s">
        <v>31</v>
      </c>
      <c r="C27" s="195">
        <v>1</v>
      </c>
      <c r="D27" s="30">
        <v>5.5</v>
      </c>
      <c r="E27" s="129" t="s">
        <v>1</v>
      </c>
      <c r="F27" s="130">
        <v>30</v>
      </c>
      <c r="G27" s="283">
        <v>45</v>
      </c>
      <c r="H27" s="131"/>
      <c r="I27" s="132">
        <v>5</v>
      </c>
      <c r="J27" s="133">
        <v>60</v>
      </c>
      <c r="K27" s="119">
        <f aca="true" t="shared" si="5" ref="K27:K35">F27+G27+H27</f>
        <v>75</v>
      </c>
      <c r="L27" s="119">
        <f aca="true" t="shared" si="6" ref="L27:L35">F27+G27+H27+I27</f>
        <v>80</v>
      </c>
      <c r="M27" s="119">
        <v>30</v>
      </c>
      <c r="N27" s="119">
        <f>J27+L27</f>
        <v>140</v>
      </c>
      <c r="O27" s="134" t="s">
        <v>115</v>
      </c>
      <c r="P27" s="251" t="s">
        <v>124</v>
      </c>
      <c r="Q27" s="245">
        <f t="shared" si="2"/>
        <v>1</v>
      </c>
      <c r="R27" s="245">
        <f>N27/D27</f>
        <v>25.454545454545453</v>
      </c>
    </row>
    <row r="28" spans="1:18" ht="15">
      <c r="A28" s="38">
        <v>2</v>
      </c>
      <c r="B28" s="18" t="s">
        <v>29</v>
      </c>
      <c r="C28" s="195">
        <v>1</v>
      </c>
      <c r="D28" s="29">
        <v>5</v>
      </c>
      <c r="E28" s="114" t="s">
        <v>1</v>
      </c>
      <c r="F28" s="135">
        <v>30</v>
      </c>
      <c r="G28" s="146">
        <v>30</v>
      </c>
      <c r="H28" s="137"/>
      <c r="I28" s="124">
        <v>3</v>
      </c>
      <c r="J28" s="125">
        <v>62</v>
      </c>
      <c r="K28" s="125">
        <f t="shared" si="5"/>
        <v>60</v>
      </c>
      <c r="L28" s="125">
        <f t="shared" si="6"/>
        <v>63</v>
      </c>
      <c r="M28" s="125">
        <v>30</v>
      </c>
      <c r="N28" s="125">
        <f aca="true" t="shared" si="7" ref="N28:N35">J28+L28</f>
        <v>125</v>
      </c>
      <c r="O28" s="126" t="s">
        <v>115</v>
      </c>
      <c r="P28" s="251" t="s">
        <v>124</v>
      </c>
      <c r="Q28" s="245">
        <f t="shared" si="2"/>
        <v>1</v>
      </c>
      <c r="R28" s="245">
        <f aca="true" t="shared" si="8" ref="R28:R35">N28/D28</f>
        <v>25</v>
      </c>
    </row>
    <row r="29" spans="1:18" ht="15">
      <c r="A29" s="38">
        <v>3</v>
      </c>
      <c r="B29" s="18" t="s">
        <v>28</v>
      </c>
      <c r="C29" s="195">
        <v>1</v>
      </c>
      <c r="D29" s="30">
        <v>2</v>
      </c>
      <c r="E29" s="129" t="s">
        <v>21</v>
      </c>
      <c r="F29" s="138"/>
      <c r="G29" s="170">
        <v>30</v>
      </c>
      <c r="H29" s="140"/>
      <c r="I29" s="141">
        <v>0</v>
      </c>
      <c r="J29" s="142">
        <v>30</v>
      </c>
      <c r="K29" s="125">
        <f t="shared" si="5"/>
        <v>30</v>
      </c>
      <c r="L29" s="125">
        <f t="shared" si="6"/>
        <v>30</v>
      </c>
      <c r="M29" s="125">
        <v>30</v>
      </c>
      <c r="N29" s="125">
        <f t="shared" si="7"/>
        <v>60</v>
      </c>
      <c r="O29" s="143" t="s">
        <v>115</v>
      </c>
      <c r="P29" s="251" t="s">
        <v>124</v>
      </c>
      <c r="Q29" s="245">
        <f t="shared" si="2"/>
        <v>0</v>
      </c>
      <c r="R29" s="245">
        <f t="shared" si="8"/>
        <v>30</v>
      </c>
    </row>
    <row r="30" spans="1:18" ht="15">
      <c r="A30" s="38">
        <v>4</v>
      </c>
      <c r="B30" s="18" t="s">
        <v>30</v>
      </c>
      <c r="C30" s="196">
        <v>2</v>
      </c>
      <c r="D30" s="30">
        <v>6</v>
      </c>
      <c r="E30" s="129" t="s">
        <v>1</v>
      </c>
      <c r="F30" s="138">
        <v>30</v>
      </c>
      <c r="G30" s="139"/>
      <c r="H30" s="140">
        <v>45</v>
      </c>
      <c r="I30" s="141">
        <v>5</v>
      </c>
      <c r="J30" s="142">
        <v>70</v>
      </c>
      <c r="K30" s="125">
        <f t="shared" si="5"/>
        <v>75</v>
      </c>
      <c r="L30" s="125">
        <f t="shared" si="6"/>
        <v>80</v>
      </c>
      <c r="M30" s="125">
        <v>45</v>
      </c>
      <c r="N30" s="125">
        <f t="shared" si="7"/>
        <v>150</v>
      </c>
      <c r="O30" s="143" t="s">
        <v>115</v>
      </c>
      <c r="P30" s="251" t="s">
        <v>124</v>
      </c>
      <c r="Q30" s="245">
        <f t="shared" si="2"/>
        <v>1</v>
      </c>
      <c r="R30" s="245">
        <f t="shared" si="8"/>
        <v>25</v>
      </c>
    </row>
    <row r="31" spans="1:18" ht="15">
      <c r="A31" s="38">
        <v>5</v>
      </c>
      <c r="B31" s="18" t="s">
        <v>32</v>
      </c>
      <c r="C31" s="196">
        <v>2</v>
      </c>
      <c r="D31" s="30">
        <v>5</v>
      </c>
      <c r="E31" s="114" t="s">
        <v>1</v>
      </c>
      <c r="F31" s="138">
        <v>30</v>
      </c>
      <c r="G31" s="139">
        <v>30</v>
      </c>
      <c r="H31" s="140"/>
      <c r="I31" s="141">
        <v>5</v>
      </c>
      <c r="J31" s="142">
        <v>60</v>
      </c>
      <c r="K31" s="125">
        <f t="shared" si="5"/>
        <v>60</v>
      </c>
      <c r="L31" s="125">
        <f t="shared" si="6"/>
        <v>65</v>
      </c>
      <c r="M31" s="125">
        <v>30</v>
      </c>
      <c r="N31" s="125">
        <f t="shared" si="7"/>
        <v>125</v>
      </c>
      <c r="O31" s="143" t="s">
        <v>115</v>
      </c>
      <c r="P31" s="251" t="s">
        <v>124</v>
      </c>
      <c r="Q31" s="245">
        <f t="shared" si="2"/>
        <v>1</v>
      </c>
      <c r="R31" s="245">
        <f t="shared" si="8"/>
        <v>25</v>
      </c>
    </row>
    <row r="32" spans="1:18" ht="15">
      <c r="A32" s="15">
        <v>6</v>
      </c>
      <c r="B32" s="18" t="s">
        <v>33</v>
      </c>
      <c r="C32" s="195">
        <v>2</v>
      </c>
      <c r="D32" s="29">
        <v>3</v>
      </c>
      <c r="E32" s="114" t="s">
        <v>21</v>
      </c>
      <c r="F32" s="135"/>
      <c r="G32" s="136"/>
      <c r="H32" s="144">
        <v>45</v>
      </c>
      <c r="I32" s="124">
        <v>1</v>
      </c>
      <c r="J32" s="125">
        <v>40</v>
      </c>
      <c r="K32" s="125">
        <f t="shared" si="5"/>
        <v>45</v>
      </c>
      <c r="L32" s="125">
        <f t="shared" si="6"/>
        <v>46</v>
      </c>
      <c r="M32" s="125">
        <v>45</v>
      </c>
      <c r="N32" s="125">
        <f t="shared" si="7"/>
        <v>86</v>
      </c>
      <c r="O32" s="126" t="s">
        <v>115</v>
      </c>
      <c r="P32" s="251"/>
      <c r="Q32" s="245">
        <f t="shared" si="2"/>
        <v>0</v>
      </c>
      <c r="R32" s="245">
        <f t="shared" si="8"/>
        <v>28.666666666666668</v>
      </c>
    </row>
    <row r="33" spans="1:18" ht="15">
      <c r="A33" s="38">
        <v>7</v>
      </c>
      <c r="B33" s="18" t="s">
        <v>34</v>
      </c>
      <c r="C33" s="196">
        <v>3</v>
      </c>
      <c r="D33" s="30">
        <v>5</v>
      </c>
      <c r="E33" s="129" t="s">
        <v>1</v>
      </c>
      <c r="F33" s="135">
        <v>30</v>
      </c>
      <c r="G33" s="136">
        <v>30</v>
      </c>
      <c r="H33" s="144"/>
      <c r="I33" s="124">
        <v>5</v>
      </c>
      <c r="J33" s="125">
        <v>60</v>
      </c>
      <c r="K33" s="125">
        <f t="shared" si="5"/>
        <v>60</v>
      </c>
      <c r="L33" s="125">
        <f t="shared" si="6"/>
        <v>65</v>
      </c>
      <c r="M33" s="125">
        <v>30</v>
      </c>
      <c r="N33" s="125">
        <f t="shared" si="7"/>
        <v>125</v>
      </c>
      <c r="O33" s="126" t="s">
        <v>115</v>
      </c>
      <c r="P33" s="251" t="s">
        <v>124</v>
      </c>
      <c r="Q33" s="245">
        <f t="shared" si="2"/>
        <v>1</v>
      </c>
      <c r="R33" s="245">
        <f t="shared" si="8"/>
        <v>25</v>
      </c>
    </row>
    <row r="34" spans="1:18" ht="15">
      <c r="A34" s="15">
        <v>8</v>
      </c>
      <c r="B34" s="18" t="s">
        <v>35</v>
      </c>
      <c r="C34" s="196">
        <v>3</v>
      </c>
      <c r="D34" s="30">
        <v>1</v>
      </c>
      <c r="E34" s="114" t="s">
        <v>21</v>
      </c>
      <c r="F34" s="135"/>
      <c r="G34" s="136"/>
      <c r="H34" s="144">
        <v>15</v>
      </c>
      <c r="I34" s="124">
        <v>2</v>
      </c>
      <c r="J34" s="125">
        <v>10</v>
      </c>
      <c r="K34" s="125">
        <f t="shared" si="5"/>
        <v>15</v>
      </c>
      <c r="L34" s="125">
        <f t="shared" si="6"/>
        <v>17</v>
      </c>
      <c r="M34" s="125">
        <v>15</v>
      </c>
      <c r="N34" s="125">
        <f t="shared" si="7"/>
        <v>27</v>
      </c>
      <c r="O34" s="126" t="s">
        <v>115</v>
      </c>
      <c r="P34" s="251"/>
      <c r="Q34" s="245">
        <f t="shared" si="2"/>
        <v>0</v>
      </c>
      <c r="R34" s="245">
        <f t="shared" si="8"/>
        <v>27</v>
      </c>
    </row>
    <row r="35" spans="1:18" ht="15">
      <c r="A35" s="21">
        <v>9</v>
      </c>
      <c r="B35" s="20" t="s">
        <v>36</v>
      </c>
      <c r="C35" s="170">
        <v>3</v>
      </c>
      <c r="D35" s="31">
        <v>5</v>
      </c>
      <c r="E35" s="114" t="s">
        <v>21</v>
      </c>
      <c r="F35" s="145">
        <v>30</v>
      </c>
      <c r="G35" s="146"/>
      <c r="H35" s="147">
        <v>30</v>
      </c>
      <c r="I35" s="148">
        <v>5</v>
      </c>
      <c r="J35" s="149">
        <v>62</v>
      </c>
      <c r="K35" s="125">
        <f t="shared" si="5"/>
        <v>60</v>
      </c>
      <c r="L35" s="125">
        <f t="shared" si="6"/>
        <v>65</v>
      </c>
      <c r="M35" s="125">
        <v>30</v>
      </c>
      <c r="N35" s="125">
        <f t="shared" si="7"/>
        <v>127</v>
      </c>
      <c r="O35" s="150" t="s">
        <v>115</v>
      </c>
      <c r="P35" s="251"/>
      <c r="Q35" s="245">
        <f t="shared" si="2"/>
        <v>0</v>
      </c>
      <c r="R35" s="245">
        <f t="shared" si="8"/>
        <v>25.4</v>
      </c>
    </row>
    <row r="36" spans="1:18" ht="15">
      <c r="A36" s="21">
        <v>10</v>
      </c>
      <c r="B36" s="24" t="s">
        <v>152</v>
      </c>
      <c r="C36" s="342">
        <v>4</v>
      </c>
      <c r="D36" s="32">
        <v>5</v>
      </c>
      <c r="E36" s="343" t="s">
        <v>21</v>
      </c>
      <c r="F36" s="145">
        <v>30</v>
      </c>
      <c r="G36" s="146"/>
      <c r="H36" s="147">
        <v>30</v>
      </c>
      <c r="I36" s="148">
        <v>5</v>
      </c>
      <c r="J36" s="149">
        <v>62</v>
      </c>
      <c r="K36" s="149">
        <f>F36+G36+H36</f>
        <v>60</v>
      </c>
      <c r="L36" s="149">
        <f>F36+G36+H36+I36</f>
        <v>65</v>
      </c>
      <c r="M36" s="149">
        <v>30</v>
      </c>
      <c r="N36" s="149">
        <f>J36+L36</f>
        <v>127</v>
      </c>
      <c r="O36" s="150" t="s">
        <v>117</v>
      </c>
      <c r="P36" s="251"/>
      <c r="Q36" s="245">
        <f>IF(E36="Egz.",1,0)</f>
        <v>0</v>
      </c>
      <c r="R36" s="245">
        <f>N36/D36</f>
        <v>25.4</v>
      </c>
    </row>
    <row r="37" spans="1:16" ht="15">
      <c r="A37" s="39"/>
      <c r="B37" s="24" t="s">
        <v>37</v>
      </c>
      <c r="C37" s="342"/>
      <c r="D37" s="32"/>
      <c r="E37" s="343"/>
      <c r="F37" s="145"/>
      <c r="G37" s="146"/>
      <c r="H37" s="147"/>
      <c r="I37" s="148"/>
      <c r="J37" s="149"/>
      <c r="K37" s="149"/>
      <c r="L37" s="149"/>
      <c r="M37" s="149"/>
      <c r="N37" s="149"/>
      <c r="O37" s="150"/>
      <c r="P37" s="251"/>
    </row>
    <row r="38" spans="1:16" ht="15.75" thickBot="1">
      <c r="A38" s="9"/>
      <c r="B38" s="24" t="s">
        <v>38</v>
      </c>
      <c r="C38" s="344"/>
      <c r="D38" s="32"/>
      <c r="E38" s="343"/>
      <c r="F38" s="345"/>
      <c r="G38" s="346"/>
      <c r="H38" s="347"/>
      <c r="I38" s="348"/>
      <c r="J38" s="349"/>
      <c r="K38" s="350"/>
      <c r="L38" s="349"/>
      <c r="M38" s="349"/>
      <c r="N38" s="349"/>
      <c r="O38" s="351"/>
      <c r="P38" s="253"/>
    </row>
    <row r="39" spans="1:16" ht="16.5" thickBot="1">
      <c r="A39" s="19"/>
      <c r="B39" s="186" t="s">
        <v>39</v>
      </c>
      <c r="C39" s="41"/>
      <c r="D39" s="41"/>
      <c r="E39" s="155"/>
      <c r="F39" s="41"/>
      <c r="G39" s="41"/>
      <c r="H39" s="41"/>
      <c r="I39" s="41"/>
      <c r="J39" s="41"/>
      <c r="K39" s="50"/>
      <c r="L39" s="41"/>
      <c r="M39" s="41"/>
      <c r="N39" s="41"/>
      <c r="O39" s="41"/>
      <c r="P39" s="252"/>
    </row>
    <row r="40" spans="1:18" ht="15">
      <c r="A40" s="9">
        <v>1</v>
      </c>
      <c r="B40" s="24" t="s">
        <v>41</v>
      </c>
      <c r="C40" s="197">
        <v>1</v>
      </c>
      <c r="D40" s="23">
        <v>3</v>
      </c>
      <c r="E40" s="127" t="s">
        <v>21</v>
      </c>
      <c r="F40" s="158">
        <v>15</v>
      </c>
      <c r="G40" s="159"/>
      <c r="H40" s="160">
        <v>30</v>
      </c>
      <c r="I40" s="161">
        <v>0</v>
      </c>
      <c r="J40" s="162">
        <v>30</v>
      </c>
      <c r="K40" s="119">
        <f aca="true" t="shared" si="9" ref="K40:K61">F40+G40+H40</f>
        <v>45</v>
      </c>
      <c r="L40" s="119">
        <f aca="true" t="shared" si="10" ref="L40:L61">F40+G40+H40+I40</f>
        <v>45</v>
      </c>
      <c r="M40" s="119">
        <v>30</v>
      </c>
      <c r="N40" s="119">
        <f aca="true" t="shared" si="11" ref="N40:N61">J40+L40</f>
        <v>75</v>
      </c>
      <c r="O40" s="163" t="s">
        <v>115</v>
      </c>
      <c r="P40" s="251"/>
      <c r="Q40" s="245">
        <f t="shared" si="2"/>
        <v>0</v>
      </c>
      <c r="R40" s="245">
        <f aca="true" t="shared" si="12" ref="R40:R82">N40/D40</f>
        <v>25</v>
      </c>
    </row>
    <row r="41" spans="1:18" ht="15">
      <c r="A41" s="39">
        <v>2</v>
      </c>
      <c r="B41" s="24" t="s">
        <v>40</v>
      </c>
      <c r="C41" s="197">
        <v>1</v>
      </c>
      <c r="D41" s="23">
        <v>5</v>
      </c>
      <c r="E41" s="127" t="s">
        <v>1</v>
      </c>
      <c r="F41" s="128">
        <v>30</v>
      </c>
      <c r="G41" s="164"/>
      <c r="H41" s="165">
        <v>30</v>
      </c>
      <c r="I41" s="148">
        <v>5</v>
      </c>
      <c r="J41" s="149">
        <v>60</v>
      </c>
      <c r="K41" s="125">
        <f t="shared" si="9"/>
        <v>60</v>
      </c>
      <c r="L41" s="125">
        <f t="shared" si="10"/>
        <v>65</v>
      </c>
      <c r="M41" s="125">
        <v>30</v>
      </c>
      <c r="N41" s="125">
        <f t="shared" si="11"/>
        <v>125</v>
      </c>
      <c r="O41" s="150" t="s">
        <v>115</v>
      </c>
      <c r="P41" s="251"/>
      <c r="Q41" s="245">
        <f t="shared" si="2"/>
        <v>1</v>
      </c>
      <c r="R41" s="245">
        <f t="shared" si="12"/>
        <v>25</v>
      </c>
    </row>
    <row r="42" spans="1:18" ht="15">
      <c r="A42" s="9">
        <v>3</v>
      </c>
      <c r="B42" s="24" t="s">
        <v>46</v>
      </c>
      <c r="C42" s="197">
        <v>2</v>
      </c>
      <c r="D42" s="23">
        <v>6</v>
      </c>
      <c r="E42" s="166" t="s">
        <v>1</v>
      </c>
      <c r="F42" s="128">
        <v>30</v>
      </c>
      <c r="G42" s="164"/>
      <c r="H42" s="165">
        <v>45</v>
      </c>
      <c r="I42" s="148">
        <v>5</v>
      </c>
      <c r="J42" s="149">
        <v>70</v>
      </c>
      <c r="K42" s="125">
        <f t="shared" si="9"/>
        <v>75</v>
      </c>
      <c r="L42" s="125">
        <f t="shared" si="10"/>
        <v>80</v>
      </c>
      <c r="M42" s="125">
        <v>45</v>
      </c>
      <c r="N42" s="125">
        <f t="shared" si="11"/>
        <v>150</v>
      </c>
      <c r="O42" s="150" t="s">
        <v>115</v>
      </c>
      <c r="P42" s="251"/>
      <c r="Q42" s="245">
        <f t="shared" si="2"/>
        <v>1</v>
      </c>
      <c r="R42" s="245">
        <f t="shared" si="12"/>
        <v>25</v>
      </c>
    </row>
    <row r="43" spans="1:18" ht="15">
      <c r="A43" s="39">
        <v>4</v>
      </c>
      <c r="B43" s="24" t="s">
        <v>42</v>
      </c>
      <c r="C43" s="197">
        <v>2</v>
      </c>
      <c r="D43" s="23">
        <v>6</v>
      </c>
      <c r="E43" s="127" t="s">
        <v>1</v>
      </c>
      <c r="F43" s="128">
        <v>30</v>
      </c>
      <c r="G43" s="164"/>
      <c r="H43" s="165">
        <v>45</v>
      </c>
      <c r="I43" s="148">
        <v>5</v>
      </c>
      <c r="J43" s="149">
        <v>70</v>
      </c>
      <c r="K43" s="125">
        <f t="shared" si="9"/>
        <v>75</v>
      </c>
      <c r="L43" s="125">
        <f t="shared" si="10"/>
        <v>80</v>
      </c>
      <c r="M43" s="125">
        <v>45</v>
      </c>
      <c r="N43" s="125">
        <f t="shared" si="11"/>
        <v>150</v>
      </c>
      <c r="O43" s="150" t="s">
        <v>115</v>
      </c>
      <c r="P43" s="251"/>
      <c r="Q43" s="245">
        <f t="shared" si="2"/>
        <v>1</v>
      </c>
      <c r="R43" s="245">
        <f t="shared" si="12"/>
        <v>25</v>
      </c>
    </row>
    <row r="44" spans="1:18" ht="15">
      <c r="A44" s="39">
        <v>5</v>
      </c>
      <c r="B44" s="24" t="s">
        <v>44</v>
      </c>
      <c r="C44" s="197">
        <v>3</v>
      </c>
      <c r="D44" s="23">
        <v>5</v>
      </c>
      <c r="E44" s="127" t="s">
        <v>1</v>
      </c>
      <c r="F44" s="167">
        <v>30</v>
      </c>
      <c r="G44" s="35"/>
      <c r="H44" s="168">
        <v>30</v>
      </c>
      <c r="I44" s="169">
        <v>5</v>
      </c>
      <c r="J44" s="31">
        <v>60</v>
      </c>
      <c r="K44" s="125">
        <f t="shared" si="9"/>
        <v>60</v>
      </c>
      <c r="L44" s="125">
        <f t="shared" si="10"/>
        <v>65</v>
      </c>
      <c r="M44" s="125">
        <v>30</v>
      </c>
      <c r="N44" s="125">
        <f t="shared" si="11"/>
        <v>125</v>
      </c>
      <c r="O44" s="150" t="s">
        <v>115</v>
      </c>
      <c r="P44" s="251"/>
      <c r="Q44" s="245">
        <f t="shared" si="2"/>
        <v>1</v>
      </c>
      <c r="R44" s="245">
        <f t="shared" si="12"/>
        <v>25</v>
      </c>
    </row>
    <row r="45" spans="1:18" ht="15">
      <c r="A45" s="9">
        <v>6</v>
      </c>
      <c r="B45" s="24" t="s">
        <v>57</v>
      </c>
      <c r="C45" s="197">
        <v>3</v>
      </c>
      <c r="D45" s="23">
        <v>1</v>
      </c>
      <c r="E45" s="127" t="s">
        <v>21</v>
      </c>
      <c r="F45" s="128">
        <v>15</v>
      </c>
      <c r="G45" s="164"/>
      <c r="H45" s="165"/>
      <c r="I45" s="148">
        <v>0</v>
      </c>
      <c r="J45" s="149">
        <v>15</v>
      </c>
      <c r="K45" s="125">
        <f t="shared" si="9"/>
        <v>15</v>
      </c>
      <c r="L45" s="125">
        <f t="shared" si="10"/>
        <v>15</v>
      </c>
      <c r="M45" s="125">
        <v>0</v>
      </c>
      <c r="N45" s="125">
        <f t="shared" si="11"/>
        <v>30</v>
      </c>
      <c r="O45" s="150" t="s">
        <v>115</v>
      </c>
      <c r="P45" s="251" t="s">
        <v>141</v>
      </c>
      <c r="Q45" s="245">
        <f t="shared" si="2"/>
        <v>0</v>
      </c>
      <c r="R45" s="245">
        <f t="shared" si="12"/>
        <v>30</v>
      </c>
    </row>
    <row r="46" spans="1:18" ht="15">
      <c r="A46" s="39">
        <v>7</v>
      </c>
      <c r="B46" s="24" t="s">
        <v>45</v>
      </c>
      <c r="C46" s="197">
        <v>3</v>
      </c>
      <c r="D46" s="23">
        <v>6</v>
      </c>
      <c r="E46" s="127" t="s">
        <v>1</v>
      </c>
      <c r="F46" s="128">
        <v>30</v>
      </c>
      <c r="G46" s="164"/>
      <c r="H46" s="165">
        <v>45</v>
      </c>
      <c r="I46" s="148">
        <v>5</v>
      </c>
      <c r="J46" s="149">
        <v>70</v>
      </c>
      <c r="K46" s="125">
        <f t="shared" si="9"/>
        <v>75</v>
      </c>
      <c r="L46" s="125">
        <f t="shared" si="10"/>
        <v>80</v>
      </c>
      <c r="M46" s="125">
        <v>45</v>
      </c>
      <c r="N46" s="125">
        <f t="shared" si="11"/>
        <v>150</v>
      </c>
      <c r="O46" s="150" t="s">
        <v>115</v>
      </c>
      <c r="P46" s="251"/>
      <c r="Q46" s="245">
        <f t="shared" si="2"/>
        <v>1</v>
      </c>
      <c r="R46" s="245">
        <f t="shared" si="12"/>
        <v>25</v>
      </c>
    </row>
    <row r="47" spans="1:18" ht="15">
      <c r="A47" s="9">
        <v>8</v>
      </c>
      <c r="B47" s="24" t="s">
        <v>49</v>
      </c>
      <c r="C47" s="197">
        <v>3</v>
      </c>
      <c r="D47" s="23">
        <v>5</v>
      </c>
      <c r="E47" s="127" t="s">
        <v>1</v>
      </c>
      <c r="F47" s="128">
        <v>30</v>
      </c>
      <c r="G47" s="164"/>
      <c r="H47" s="165">
        <v>30</v>
      </c>
      <c r="I47" s="148">
        <v>5</v>
      </c>
      <c r="J47" s="149">
        <v>62</v>
      </c>
      <c r="K47" s="125">
        <f t="shared" si="9"/>
        <v>60</v>
      </c>
      <c r="L47" s="125">
        <f t="shared" si="10"/>
        <v>65</v>
      </c>
      <c r="M47" s="125">
        <v>30</v>
      </c>
      <c r="N47" s="125">
        <f t="shared" si="11"/>
        <v>127</v>
      </c>
      <c r="O47" s="150" t="s">
        <v>115</v>
      </c>
      <c r="P47" s="251"/>
      <c r="Q47" s="245">
        <f t="shared" si="2"/>
        <v>1</v>
      </c>
      <c r="R47" s="245">
        <f t="shared" si="12"/>
        <v>25.4</v>
      </c>
    </row>
    <row r="48" spans="1:18" ht="15">
      <c r="A48" s="39">
        <v>9</v>
      </c>
      <c r="B48" s="24" t="s">
        <v>43</v>
      </c>
      <c r="C48" s="197">
        <v>4</v>
      </c>
      <c r="D48" s="23">
        <v>3</v>
      </c>
      <c r="E48" s="127" t="s">
        <v>21</v>
      </c>
      <c r="F48" s="167">
        <v>30</v>
      </c>
      <c r="G48" s="35"/>
      <c r="H48" s="168">
        <v>15</v>
      </c>
      <c r="I48" s="169">
        <v>5</v>
      </c>
      <c r="J48" s="31">
        <v>30</v>
      </c>
      <c r="K48" s="125">
        <f t="shared" si="9"/>
        <v>45</v>
      </c>
      <c r="L48" s="125">
        <f t="shared" si="10"/>
        <v>50</v>
      </c>
      <c r="M48" s="125">
        <v>15</v>
      </c>
      <c r="N48" s="125">
        <f t="shared" si="11"/>
        <v>80</v>
      </c>
      <c r="O48" s="150" t="s">
        <v>115</v>
      </c>
      <c r="P48" s="251"/>
      <c r="Q48" s="245">
        <f t="shared" si="2"/>
        <v>0</v>
      </c>
      <c r="R48" s="245">
        <f t="shared" si="12"/>
        <v>26.666666666666668</v>
      </c>
    </row>
    <row r="49" spans="1:18" ht="15">
      <c r="A49" s="9">
        <v>10</v>
      </c>
      <c r="B49" s="24" t="s">
        <v>48</v>
      </c>
      <c r="C49" s="197">
        <v>4</v>
      </c>
      <c r="D49" s="23">
        <v>5</v>
      </c>
      <c r="E49" s="127" t="s">
        <v>1</v>
      </c>
      <c r="F49" s="128">
        <v>30</v>
      </c>
      <c r="G49" s="164"/>
      <c r="H49" s="165">
        <v>30</v>
      </c>
      <c r="I49" s="148">
        <v>5</v>
      </c>
      <c r="J49" s="149">
        <v>60</v>
      </c>
      <c r="K49" s="125">
        <f t="shared" si="9"/>
        <v>60</v>
      </c>
      <c r="L49" s="125">
        <f t="shared" si="10"/>
        <v>65</v>
      </c>
      <c r="M49" s="125">
        <v>30</v>
      </c>
      <c r="N49" s="125">
        <f t="shared" si="11"/>
        <v>125</v>
      </c>
      <c r="O49" s="150" t="s">
        <v>115</v>
      </c>
      <c r="P49" s="251"/>
      <c r="Q49" s="245">
        <f t="shared" si="2"/>
        <v>1</v>
      </c>
      <c r="R49" s="245">
        <f t="shared" si="12"/>
        <v>25</v>
      </c>
    </row>
    <row r="50" spans="1:18" ht="15">
      <c r="A50" s="39">
        <v>11</v>
      </c>
      <c r="B50" s="24" t="s">
        <v>51</v>
      </c>
      <c r="C50" s="197">
        <v>4</v>
      </c>
      <c r="D50" s="23">
        <v>5</v>
      </c>
      <c r="E50" s="127" t="s">
        <v>1</v>
      </c>
      <c r="F50" s="128">
        <v>30</v>
      </c>
      <c r="G50" s="164"/>
      <c r="H50" s="165">
        <v>30</v>
      </c>
      <c r="I50" s="209">
        <v>7</v>
      </c>
      <c r="J50" s="210">
        <v>60</v>
      </c>
      <c r="K50" s="125">
        <f t="shared" si="9"/>
        <v>60</v>
      </c>
      <c r="L50" s="125">
        <f t="shared" si="10"/>
        <v>67</v>
      </c>
      <c r="M50" s="125">
        <v>30</v>
      </c>
      <c r="N50" s="125">
        <f t="shared" si="11"/>
        <v>127</v>
      </c>
      <c r="O50" s="150" t="s">
        <v>115</v>
      </c>
      <c r="P50" s="251"/>
      <c r="Q50" s="245">
        <f t="shared" si="2"/>
        <v>1</v>
      </c>
      <c r="R50" s="245">
        <f t="shared" si="12"/>
        <v>25.4</v>
      </c>
    </row>
    <row r="51" spans="1:18" ht="15">
      <c r="A51" s="39">
        <v>12</v>
      </c>
      <c r="B51" s="24" t="s">
        <v>47</v>
      </c>
      <c r="C51" s="197">
        <v>4</v>
      </c>
      <c r="D51" s="23">
        <v>4</v>
      </c>
      <c r="E51" s="127" t="s">
        <v>1</v>
      </c>
      <c r="F51" s="167">
        <v>30</v>
      </c>
      <c r="G51" s="35"/>
      <c r="H51" s="168">
        <v>30</v>
      </c>
      <c r="I51" s="169">
        <v>5</v>
      </c>
      <c r="J51" s="31">
        <v>35</v>
      </c>
      <c r="K51" s="125">
        <f t="shared" si="9"/>
        <v>60</v>
      </c>
      <c r="L51" s="125">
        <f t="shared" si="10"/>
        <v>65</v>
      </c>
      <c r="M51" s="125">
        <v>30</v>
      </c>
      <c r="N51" s="125">
        <f t="shared" si="11"/>
        <v>100</v>
      </c>
      <c r="O51" s="150" t="s">
        <v>115</v>
      </c>
      <c r="P51" s="251"/>
      <c r="Q51" s="245">
        <f t="shared" si="2"/>
        <v>1</v>
      </c>
      <c r="R51" s="245">
        <f t="shared" si="12"/>
        <v>25</v>
      </c>
    </row>
    <row r="52" spans="1:18" ht="15">
      <c r="A52" s="39">
        <v>13</v>
      </c>
      <c r="B52" s="24" t="s">
        <v>149</v>
      </c>
      <c r="C52" s="197">
        <v>4</v>
      </c>
      <c r="D52" s="23">
        <v>5</v>
      </c>
      <c r="E52" s="127" t="s">
        <v>21</v>
      </c>
      <c r="F52" s="167">
        <v>30</v>
      </c>
      <c r="G52" s="35"/>
      <c r="H52" s="168">
        <v>30</v>
      </c>
      <c r="I52" s="169">
        <v>3</v>
      </c>
      <c r="J52" s="31">
        <v>62</v>
      </c>
      <c r="K52" s="125">
        <f t="shared" si="9"/>
        <v>60</v>
      </c>
      <c r="L52" s="125">
        <f t="shared" si="10"/>
        <v>63</v>
      </c>
      <c r="M52" s="125">
        <v>30</v>
      </c>
      <c r="N52" s="125">
        <f t="shared" si="11"/>
        <v>125</v>
      </c>
      <c r="O52" s="150" t="s">
        <v>115</v>
      </c>
      <c r="P52" s="251"/>
      <c r="Q52" s="245">
        <f t="shared" si="2"/>
        <v>0</v>
      </c>
      <c r="R52" s="245">
        <f t="shared" si="12"/>
        <v>25</v>
      </c>
    </row>
    <row r="53" spans="1:18" ht="15">
      <c r="A53" s="39">
        <v>14</v>
      </c>
      <c r="B53" s="24" t="s">
        <v>150</v>
      </c>
      <c r="C53" s="197">
        <v>5</v>
      </c>
      <c r="D53" s="23">
        <v>5</v>
      </c>
      <c r="E53" s="127" t="s">
        <v>1</v>
      </c>
      <c r="F53" s="128">
        <v>30</v>
      </c>
      <c r="G53" s="164"/>
      <c r="H53" s="165">
        <v>30</v>
      </c>
      <c r="I53" s="148">
        <v>5</v>
      </c>
      <c r="J53" s="149">
        <v>60</v>
      </c>
      <c r="K53" s="125">
        <f t="shared" si="9"/>
        <v>60</v>
      </c>
      <c r="L53" s="125">
        <f t="shared" si="10"/>
        <v>65</v>
      </c>
      <c r="M53" s="125">
        <v>30</v>
      </c>
      <c r="N53" s="125">
        <f t="shared" si="11"/>
        <v>125</v>
      </c>
      <c r="O53" s="150" t="s">
        <v>115</v>
      </c>
      <c r="P53" s="251"/>
      <c r="Q53" s="245">
        <f t="shared" si="2"/>
        <v>1</v>
      </c>
      <c r="R53" s="245">
        <f t="shared" si="12"/>
        <v>25</v>
      </c>
    </row>
    <row r="54" spans="1:18" ht="15">
      <c r="A54" s="39">
        <v>15</v>
      </c>
      <c r="B54" s="24" t="s">
        <v>151</v>
      </c>
      <c r="C54" s="197">
        <v>5</v>
      </c>
      <c r="D54" s="23">
        <v>4.5</v>
      </c>
      <c r="E54" s="127" t="s">
        <v>21</v>
      </c>
      <c r="F54" s="128">
        <v>30</v>
      </c>
      <c r="G54" s="164"/>
      <c r="H54" s="165">
        <v>30</v>
      </c>
      <c r="I54" s="148">
        <v>5</v>
      </c>
      <c r="J54" s="149">
        <v>60</v>
      </c>
      <c r="K54" s="149">
        <f>F54+G54+H54</f>
        <v>60</v>
      </c>
      <c r="L54" s="149">
        <f>F54+G54+H54+I54</f>
        <v>65</v>
      </c>
      <c r="M54" s="149">
        <v>30</v>
      </c>
      <c r="N54" s="149">
        <f>J54+L54</f>
        <v>125</v>
      </c>
      <c r="O54" s="185" t="s">
        <v>117</v>
      </c>
      <c r="P54" s="251"/>
      <c r="Q54" s="245">
        <f>IF(E54="Egz.",1,0)</f>
        <v>0</v>
      </c>
      <c r="R54" s="245">
        <f>N54/D54</f>
        <v>27.77777777777778</v>
      </c>
    </row>
    <row r="55" spans="1:16" ht="15">
      <c r="A55" s="39"/>
      <c r="B55" s="24" t="s">
        <v>55</v>
      </c>
      <c r="C55" s="197"/>
      <c r="D55" s="225"/>
      <c r="E55" s="127"/>
      <c r="F55" s="128"/>
      <c r="G55" s="164"/>
      <c r="H55" s="165"/>
      <c r="I55" s="148"/>
      <c r="J55" s="149"/>
      <c r="K55" s="149"/>
      <c r="L55" s="149"/>
      <c r="M55" s="149"/>
      <c r="N55" s="149"/>
      <c r="O55" s="185"/>
      <c r="P55" s="254"/>
    </row>
    <row r="56" spans="1:16" ht="15">
      <c r="A56" s="9"/>
      <c r="B56" s="24" t="s">
        <v>56</v>
      </c>
      <c r="C56" s="352"/>
      <c r="D56" s="225"/>
      <c r="E56" s="127"/>
      <c r="F56" s="128"/>
      <c r="G56" s="164"/>
      <c r="H56" s="165"/>
      <c r="I56" s="148"/>
      <c r="J56" s="149"/>
      <c r="K56" s="149"/>
      <c r="L56" s="149"/>
      <c r="M56" s="149"/>
      <c r="N56" s="149"/>
      <c r="O56" s="185"/>
      <c r="P56" s="254"/>
    </row>
    <row r="57" spans="1:18" ht="15">
      <c r="A57" s="9">
        <v>16</v>
      </c>
      <c r="B57" s="24" t="s">
        <v>140</v>
      </c>
      <c r="C57" s="197">
        <v>5</v>
      </c>
      <c r="D57" s="23">
        <v>5</v>
      </c>
      <c r="E57" s="166" t="s">
        <v>1</v>
      </c>
      <c r="F57" s="167">
        <v>30</v>
      </c>
      <c r="G57" s="35"/>
      <c r="H57" s="168">
        <v>30</v>
      </c>
      <c r="I57" s="211">
        <v>9</v>
      </c>
      <c r="J57" s="51">
        <v>69</v>
      </c>
      <c r="K57" s="149">
        <f t="shared" si="9"/>
        <v>60</v>
      </c>
      <c r="L57" s="149">
        <f t="shared" si="10"/>
        <v>69</v>
      </c>
      <c r="M57" s="149">
        <v>30</v>
      </c>
      <c r="N57" s="149">
        <f t="shared" si="11"/>
        <v>138</v>
      </c>
      <c r="O57" s="150" t="s">
        <v>115</v>
      </c>
      <c r="P57" s="251"/>
      <c r="Q57" s="245">
        <f t="shared" si="2"/>
        <v>1</v>
      </c>
      <c r="R57" s="245">
        <f t="shared" si="12"/>
        <v>27.6</v>
      </c>
    </row>
    <row r="58" spans="1:18" ht="15">
      <c r="A58" s="39">
        <v>17</v>
      </c>
      <c r="B58" s="24" t="s">
        <v>50</v>
      </c>
      <c r="C58" s="197">
        <v>5</v>
      </c>
      <c r="D58" s="23">
        <v>5</v>
      </c>
      <c r="E58" s="127" t="s">
        <v>1</v>
      </c>
      <c r="F58" s="167">
        <v>30</v>
      </c>
      <c r="G58" s="35"/>
      <c r="H58" s="168">
        <v>30</v>
      </c>
      <c r="I58" s="211">
        <v>5</v>
      </c>
      <c r="J58" s="51">
        <v>60</v>
      </c>
      <c r="K58" s="210">
        <f t="shared" si="9"/>
        <v>60</v>
      </c>
      <c r="L58" s="210">
        <f t="shared" si="10"/>
        <v>65</v>
      </c>
      <c r="M58" s="149">
        <v>30</v>
      </c>
      <c r="N58" s="149">
        <f t="shared" si="11"/>
        <v>125</v>
      </c>
      <c r="O58" s="150" t="s">
        <v>115</v>
      </c>
      <c r="P58" s="251"/>
      <c r="Q58" s="245">
        <f t="shared" si="2"/>
        <v>1</v>
      </c>
      <c r="R58" s="245">
        <f t="shared" si="12"/>
        <v>25</v>
      </c>
    </row>
    <row r="59" spans="1:18" ht="15">
      <c r="A59" s="39">
        <v>18</v>
      </c>
      <c r="B59" s="24" t="s">
        <v>54</v>
      </c>
      <c r="C59" s="197">
        <v>6</v>
      </c>
      <c r="D59" s="23">
        <v>5</v>
      </c>
      <c r="E59" s="127" t="s">
        <v>1</v>
      </c>
      <c r="F59" s="128">
        <v>30</v>
      </c>
      <c r="G59" s="164"/>
      <c r="H59" s="165">
        <v>30</v>
      </c>
      <c r="I59" s="209">
        <v>5</v>
      </c>
      <c r="J59" s="210">
        <v>60</v>
      </c>
      <c r="K59" s="210">
        <f>F59+G59+H59</f>
        <v>60</v>
      </c>
      <c r="L59" s="210">
        <f>F59+G59+H59+I59</f>
        <v>65</v>
      </c>
      <c r="M59" s="149">
        <v>30</v>
      </c>
      <c r="N59" s="149">
        <f>J59+L59</f>
        <v>125</v>
      </c>
      <c r="O59" s="185" t="s">
        <v>117</v>
      </c>
      <c r="P59" s="251"/>
      <c r="Q59" s="245">
        <f>IF(E59="Egz.",1,0)</f>
        <v>1</v>
      </c>
      <c r="R59" s="245">
        <f>N59/D59</f>
        <v>25</v>
      </c>
    </row>
    <row r="60" spans="1:18" ht="15">
      <c r="A60" s="39">
        <v>19</v>
      </c>
      <c r="B60" s="24" t="s">
        <v>52</v>
      </c>
      <c r="C60" s="197">
        <v>6</v>
      </c>
      <c r="D60" s="23">
        <v>5</v>
      </c>
      <c r="E60" s="127" t="s">
        <v>1</v>
      </c>
      <c r="F60" s="128">
        <v>30</v>
      </c>
      <c r="G60" s="164"/>
      <c r="H60" s="165">
        <v>30</v>
      </c>
      <c r="I60" s="148">
        <v>5</v>
      </c>
      <c r="J60" s="149">
        <v>60</v>
      </c>
      <c r="K60" s="149">
        <f t="shared" si="9"/>
        <v>60</v>
      </c>
      <c r="L60" s="149">
        <f t="shared" si="10"/>
        <v>65</v>
      </c>
      <c r="M60" s="149">
        <v>30</v>
      </c>
      <c r="N60" s="149">
        <f t="shared" si="11"/>
        <v>125</v>
      </c>
      <c r="O60" s="150" t="s">
        <v>115</v>
      </c>
      <c r="P60" s="251"/>
      <c r="Q60" s="245">
        <f t="shared" si="2"/>
        <v>1</v>
      </c>
      <c r="R60" s="245">
        <f t="shared" si="12"/>
        <v>25</v>
      </c>
    </row>
    <row r="61" spans="1:18" ht="15">
      <c r="A61" s="39">
        <v>20</v>
      </c>
      <c r="B61" s="24" t="s">
        <v>53</v>
      </c>
      <c r="C61" s="197">
        <v>6</v>
      </c>
      <c r="D61" s="23">
        <v>5</v>
      </c>
      <c r="E61" s="127" t="s">
        <v>1</v>
      </c>
      <c r="F61" s="128">
        <v>30</v>
      </c>
      <c r="G61" s="164"/>
      <c r="H61" s="165">
        <v>30</v>
      </c>
      <c r="I61" s="148">
        <v>5</v>
      </c>
      <c r="J61" s="149">
        <v>60</v>
      </c>
      <c r="K61" s="149">
        <f t="shared" si="9"/>
        <v>60</v>
      </c>
      <c r="L61" s="149">
        <f t="shared" si="10"/>
        <v>65</v>
      </c>
      <c r="M61" s="149">
        <v>30</v>
      </c>
      <c r="N61" s="149">
        <f t="shared" si="11"/>
        <v>125</v>
      </c>
      <c r="O61" s="150" t="s">
        <v>115</v>
      </c>
      <c r="P61" s="251"/>
      <c r="Q61" s="245">
        <f>IF(E61="Egz.",1,0)</f>
        <v>1</v>
      </c>
      <c r="R61" s="245">
        <f>N61/D61</f>
        <v>25</v>
      </c>
    </row>
    <row r="62" spans="1:18" ht="15">
      <c r="A62" s="39">
        <v>21</v>
      </c>
      <c r="B62" s="24" t="s">
        <v>154</v>
      </c>
      <c r="C62" s="197">
        <v>7</v>
      </c>
      <c r="D62" s="23">
        <v>5</v>
      </c>
      <c r="E62" s="127" t="s">
        <v>1</v>
      </c>
      <c r="F62" s="128">
        <v>30</v>
      </c>
      <c r="G62" s="164"/>
      <c r="H62" s="165">
        <v>30</v>
      </c>
      <c r="I62" s="148">
        <v>5</v>
      </c>
      <c r="J62" s="149">
        <v>60</v>
      </c>
      <c r="K62" s="149">
        <f>F62+G62+H62</f>
        <v>60</v>
      </c>
      <c r="L62" s="149">
        <f>F62+G62+H62+I62</f>
        <v>65</v>
      </c>
      <c r="M62" s="149">
        <v>30</v>
      </c>
      <c r="N62" s="149">
        <f>J62+L62</f>
        <v>125</v>
      </c>
      <c r="O62" s="150" t="s">
        <v>117</v>
      </c>
      <c r="P62" s="251"/>
      <c r="Q62" s="245">
        <f>IF(E62="Egz.",1,0)</f>
        <v>1</v>
      </c>
      <c r="R62" s="245">
        <f>N62/D62</f>
        <v>25</v>
      </c>
    </row>
    <row r="63" spans="1:16" ht="15">
      <c r="A63" s="39"/>
      <c r="B63" s="24" t="s">
        <v>58</v>
      </c>
      <c r="C63" s="197"/>
      <c r="D63" s="23"/>
      <c r="E63" s="127"/>
      <c r="F63" s="128"/>
      <c r="G63" s="164"/>
      <c r="H63" s="165"/>
      <c r="I63" s="148"/>
      <c r="J63" s="149"/>
      <c r="K63" s="149"/>
      <c r="L63" s="149"/>
      <c r="M63" s="149"/>
      <c r="N63" s="149"/>
      <c r="O63" s="150"/>
      <c r="P63" s="251"/>
    </row>
    <row r="64" spans="1:16" ht="15.75" thickBot="1">
      <c r="A64" s="39"/>
      <c r="B64" s="24" t="s">
        <v>59</v>
      </c>
      <c r="C64" s="197"/>
      <c r="D64" s="23"/>
      <c r="E64" s="127"/>
      <c r="F64" s="353"/>
      <c r="G64" s="354"/>
      <c r="H64" s="355"/>
      <c r="I64" s="356"/>
      <c r="J64" s="350"/>
      <c r="K64" s="350"/>
      <c r="L64" s="350"/>
      <c r="M64" s="350"/>
      <c r="N64" s="350"/>
      <c r="O64" s="334"/>
      <c r="P64" s="251"/>
    </row>
    <row r="65" spans="1:16" ht="16.5" thickBot="1">
      <c r="A65" s="39"/>
      <c r="B65" s="187" t="s">
        <v>138</v>
      </c>
      <c r="C65" s="42"/>
      <c r="D65" s="42"/>
      <c r="E65" s="156"/>
      <c r="F65" s="42"/>
      <c r="G65" s="42"/>
      <c r="H65" s="42"/>
      <c r="I65" s="42"/>
      <c r="J65" s="42"/>
      <c r="K65" s="50"/>
      <c r="L65" s="42"/>
      <c r="M65" s="42"/>
      <c r="N65" s="42"/>
      <c r="O65" s="42"/>
      <c r="P65" s="252"/>
    </row>
    <row r="66" spans="1:18" ht="15">
      <c r="A66" s="38">
        <v>1</v>
      </c>
      <c r="B66" s="24" t="s">
        <v>60</v>
      </c>
      <c r="C66" s="198">
        <v>1</v>
      </c>
      <c r="D66" s="23">
        <v>6</v>
      </c>
      <c r="E66" s="171" t="s">
        <v>1</v>
      </c>
      <c r="F66" s="172">
        <v>30</v>
      </c>
      <c r="G66" s="173">
        <v>45</v>
      </c>
      <c r="H66" s="174"/>
      <c r="I66" s="175">
        <v>5</v>
      </c>
      <c r="J66" s="176">
        <v>70</v>
      </c>
      <c r="K66" s="177">
        <f>F66+G66+H66</f>
        <v>75</v>
      </c>
      <c r="L66" s="177">
        <f>F66+G66+H66+I66</f>
        <v>80</v>
      </c>
      <c r="M66" s="177">
        <v>45</v>
      </c>
      <c r="N66" s="177">
        <f>J66+L66</f>
        <v>150</v>
      </c>
      <c r="O66" s="178" t="s">
        <v>115</v>
      </c>
      <c r="P66" s="254" t="s">
        <v>124</v>
      </c>
      <c r="Q66" s="245">
        <f t="shared" si="2"/>
        <v>1</v>
      </c>
      <c r="R66" s="245">
        <f t="shared" si="12"/>
        <v>25</v>
      </c>
    </row>
    <row r="67" spans="1:18" ht="15">
      <c r="A67" s="38">
        <v>2</v>
      </c>
      <c r="B67" s="24" t="s">
        <v>61</v>
      </c>
      <c r="C67" s="217">
        <v>5</v>
      </c>
      <c r="D67" s="26">
        <v>4</v>
      </c>
      <c r="E67" s="171" t="s">
        <v>21</v>
      </c>
      <c r="F67" s="179">
        <v>15</v>
      </c>
      <c r="G67" s="180"/>
      <c r="H67" s="181">
        <v>45</v>
      </c>
      <c r="I67" s="182">
        <v>5</v>
      </c>
      <c r="J67" s="183">
        <v>50</v>
      </c>
      <c r="K67" s="184">
        <f>F67+G67+H67</f>
        <v>60</v>
      </c>
      <c r="L67" s="184">
        <f>F67+G67+H67+I67</f>
        <v>65</v>
      </c>
      <c r="M67" s="184">
        <v>45</v>
      </c>
      <c r="N67" s="184">
        <f>J67+L67</f>
        <v>115</v>
      </c>
      <c r="O67" s="185" t="s">
        <v>115</v>
      </c>
      <c r="P67" s="254"/>
      <c r="Q67" s="245">
        <f t="shared" si="2"/>
        <v>0</v>
      </c>
      <c r="R67" s="245">
        <f t="shared" si="12"/>
        <v>28.75</v>
      </c>
    </row>
    <row r="68" spans="1:18" ht="15">
      <c r="A68" s="38">
        <v>3</v>
      </c>
      <c r="B68" s="24" t="s">
        <v>153</v>
      </c>
      <c r="C68" s="217">
        <v>5</v>
      </c>
      <c r="D68" s="26">
        <v>4</v>
      </c>
      <c r="E68" s="171" t="s">
        <v>21</v>
      </c>
      <c r="F68" s="179">
        <v>15</v>
      </c>
      <c r="G68" s="180"/>
      <c r="H68" s="181">
        <v>30</v>
      </c>
      <c r="I68" s="182">
        <v>5</v>
      </c>
      <c r="J68" s="183">
        <v>50</v>
      </c>
      <c r="K68" s="183">
        <f>F68+G68+H68</f>
        <v>45</v>
      </c>
      <c r="L68" s="183">
        <f>F68+G68+H68+I68</f>
        <v>50</v>
      </c>
      <c r="M68" s="183">
        <v>30</v>
      </c>
      <c r="N68" s="183">
        <f>J68+L68</f>
        <v>100</v>
      </c>
      <c r="O68" s="185" t="s">
        <v>117</v>
      </c>
      <c r="P68" s="254"/>
      <c r="Q68" s="245">
        <f>IF(E68="Egz.",1,0)</f>
        <v>0</v>
      </c>
      <c r="R68" s="245">
        <f>N68/D68</f>
        <v>25</v>
      </c>
    </row>
    <row r="69" spans="1:16" ht="15">
      <c r="A69" s="38"/>
      <c r="B69" s="24" t="s">
        <v>62</v>
      </c>
      <c r="C69" s="217"/>
      <c r="D69" s="26"/>
      <c r="E69" s="171"/>
      <c r="F69" s="179"/>
      <c r="G69" s="180"/>
      <c r="H69" s="181"/>
      <c r="I69" s="182"/>
      <c r="J69" s="183"/>
      <c r="K69" s="183"/>
      <c r="L69" s="183"/>
      <c r="M69" s="183"/>
      <c r="N69" s="183"/>
      <c r="O69" s="185"/>
      <c r="P69" s="254"/>
    </row>
    <row r="70" spans="1:16" ht="15">
      <c r="A70" s="38"/>
      <c r="B70" s="24" t="s">
        <v>63</v>
      </c>
      <c r="C70" s="357"/>
      <c r="D70" s="183"/>
      <c r="E70" s="171"/>
      <c r="F70" s="179"/>
      <c r="G70" s="180"/>
      <c r="H70" s="181"/>
      <c r="I70" s="182"/>
      <c r="J70" s="183"/>
      <c r="K70" s="183"/>
      <c r="L70" s="183"/>
      <c r="M70" s="183"/>
      <c r="N70" s="183"/>
      <c r="O70" s="185"/>
      <c r="P70" s="254"/>
    </row>
    <row r="71" spans="1:18" ht="15">
      <c r="A71" s="38">
        <v>4</v>
      </c>
      <c r="B71" s="24" t="s">
        <v>155</v>
      </c>
      <c r="C71" s="198">
        <v>7</v>
      </c>
      <c r="D71" s="226">
        <v>4</v>
      </c>
      <c r="E71" s="171" t="s">
        <v>21</v>
      </c>
      <c r="F71" s="179"/>
      <c r="G71" s="180"/>
      <c r="H71" s="181">
        <v>45</v>
      </c>
      <c r="I71" s="182">
        <v>5</v>
      </c>
      <c r="J71" s="183">
        <v>50</v>
      </c>
      <c r="K71" s="183">
        <f>F71+G71+H71</f>
        <v>45</v>
      </c>
      <c r="L71" s="183">
        <f>F71+G71+H71+I71</f>
        <v>50</v>
      </c>
      <c r="M71" s="183"/>
      <c r="N71" s="183">
        <f>J71+L71</f>
        <v>100</v>
      </c>
      <c r="O71" s="185" t="s">
        <v>117</v>
      </c>
      <c r="P71" s="254"/>
      <c r="Q71" s="245">
        <f>IF(E71="Egz.",1,0)</f>
        <v>0</v>
      </c>
      <c r="R71" s="245">
        <f>N71/D71</f>
        <v>25</v>
      </c>
    </row>
    <row r="72" spans="1:16" ht="15">
      <c r="A72" s="38"/>
      <c r="B72" s="24" t="s">
        <v>64</v>
      </c>
      <c r="C72" s="198"/>
      <c r="D72" s="226"/>
      <c r="E72" s="171"/>
      <c r="F72" s="179"/>
      <c r="G72" s="180"/>
      <c r="H72" s="181"/>
      <c r="I72" s="182"/>
      <c r="J72" s="183"/>
      <c r="K72" s="183"/>
      <c r="L72" s="183"/>
      <c r="M72" s="183"/>
      <c r="N72" s="183"/>
      <c r="O72" s="185"/>
      <c r="P72" s="254"/>
    </row>
    <row r="73" spans="1:16" ht="15.75" thickBot="1">
      <c r="A73" s="38"/>
      <c r="B73" s="24" t="s">
        <v>65</v>
      </c>
      <c r="C73" s="357"/>
      <c r="D73" s="183"/>
      <c r="E73" s="171"/>
      <c r="F73" s="358"/>
      <c r="G73" s="327"/>
      <c r="H73" s="359"/>
      <c r="I73" s="360"/>
      <c r="J73" s="326"/>
      <c r="K73" s="326"/>
      <c r="L73" s="326"/>
      <c r="M73" s="326"/>
      <c r="N73" s="326"/>
      <c r="O73" s="361"/>
      <c r="P73" s="254"/>
    </row>
    <row r="74" spans="1:16" ht="16.5" thickBot="1">
      <c r="A74" s="22"/>
      <c r="B74" s="187" t="s">
        <v>139</v>
      </c>
      <c r="C74" s="42"/>
      <c r="D74" s="42"/>
      <c r="E74" s="156"/>
      <c r="F74" s="42"/>
      <c r="G74" s="42"/>
      <c r="H74" s="42"/>
      <c r="I74" s="42"/>
      <c r="J74" s="42"/>
      <c r="K74" s="335"/>
      <c r="L74" s="42"/>
      <c r="M74" s="42"/>
      <c r="N74" s="42"/>
      <c r="O74" s="42"/>
      <c r="P74" s="252"/>
    </row>
    <row r="75" spans="1:18" ht="15">
      <c r="A75" s="39">
        <v>1</v>
      </c>
      <c r="B75" s="24" t="s">
        <v>156</v>
      </c>
      <c r="C75" s="198">
        <v>6</v>
      </c>
      <c r="D75" s="226">
        <v>2.5</v>
      </c>
      <c r="E75" s="171" t="s">
        <v>21</v>
      </c>
      <c r="F75" s="172">
        <v>30</v>
      </c>
      <c r="G75" s="173"/>
      <c r="H75" s="174"/>
      <c r="I75" s="175">
        <v>3</v>
      </c>
      <c r="J75" s="176">
        <v>33</v>
      </c>
      <c r="K75" s="176">
        <f>F75+G75+H75</f>
        <v>30</v>
      </c>
      <c r="L75" s="176">
        <f>F75+G75+H75+I75</f>
        <v>33</v>
      </c>
      <c r="M75" s="176">
        <v>0</v>
      </c>
      <c r="N75" s="176">
        <f>J75+L75</f>
        <v>66</v>
      </c>
      <c r="O75" s="178" t="s">
        <v>117</v>
      </c>
      <c r="P75" s="254"/>
      <c r="Q75" s="245">
        <f t="shared" si="2"/>
        <v>0</v>
      </c>
      <c r="R75" s="245">
        <f t="shared" si="12"/>
        <v>26.4</v>
      </c>
    </row>
    <row r="76" spans="1:18" ht="15">
      <c r="A76" s="39">
        <v>2</v>
      </c>
      <c r="B76" s="24" t="s">
        <v>157</v>
      </c>
      <c r="C76" s="198">
        <v>6</v>
      </c>
      <c r="D76" s="226">
        <v>2.5</v>
      </c>
      <c r="E76" s="171" t="s">
        <v>21</v>
      </c>
      <c r="F76" s="179"/>
      <c r="G76" s="180"/>
      <c r="H76" s="181">
        <v>30</v>
      </c>
      <c r="I76" s="182">
        <v>8</v>
      </c>
      <c r="J76" s="183">
        <v>37</v>
      </c>
      <c r="K76" s="183">
        <f>F76+G76+H76</f>
        <v>30</v>
      </c>
      <c r="L76" s="183">
        <f>F76+G76+H76+I76</f>
        <v>38</v>
      </c>
      <c r="M76" s="183">
        <v>30</v>
      </c>
      <c r="N76" s="183">
        <f>J76+L76</f>
        <v>75</v>
      </c>
      <c r="O76" s="185" t="s">
        <v>117</v>
      </c>
      <c r="P76" s="254"/>
      <c r="Q76" s="245">
        <f t="shared" si="2"/>
        <v>0</v>
      </c>
      <c r="R76" s="245">
        <f t="shared" si="12"/>
        <v>30</v>
      </c>
    </row>
    <row r="77" spans="1:18" ht="15">
      <c r="A77" s="39">
        <v>3</v>
      </c>
      <c r="B77" s="24" t="s">
        <v>66</v>
      </c>
      <c r="C77" s="198">
        <v>6</v>
      </c>
      <c r="D77" s="226">
        <v>4</v>
      </c>
      <c r="E77" s="171" t="s">
        <v>21</v>
      </c>
      <c r="F77" s="179"/>
      <c r="G77" s="180"/>
      <c r="H77" s="181">
        <v>45</v>
      </c>
      <c r="I77" s="182">
        <v>5</v>
      </c>
      <c r="J77" s="183">
        <v>50</v>
      </c>
      <c r="K77" s="183">
        <f>F77+G77+H77</f>
        <v>45</v>
      </c>
      <c r="L77" s="183">
        <f>F77+G77+H77+I77</f>
        <v>50</v>
      </c>
      <c r="M77" s="183">
        <v>50</v>
      </c>
      <c r="N77" s="183">
        <f>J77+L77</f>
        <v>100</v>
      </c>
      <c r="O77" s="185" t="s">
        <v>117</v>
      </c>
      <c r="P77" s="254"/>
      <c r="Q77" s="245">
        <f t="shared" si="2"/>
        <v>0</v>
      </c>
      <c r="R77" s="245">
        <f t="shared" si="12"/>
        <v>25</v>
      </c>
    </row>
    <row r="78" spans="1:18" ht="15">
      <c r="A78" s="39">
        <v>4</v>
      </c>
      <c r="B78" s="24" t="s">
        <v>158</v>
      </c>
      <c r="C78" s="198">
        <v>7</v>
      </c>
      <c r="D78" s="226">
        <v>2.5</v>
      </c>
      <c r="E78" s="171" t="s">
        <v>21</v>
      </c>
      <c r="F78" s="179">
        <v>30</v>
      </c>
      <c r="G78" s="180"/>
      <c r="H78" s="181"/>
      <c r="I78" s="182">
        <v>3</v>
      </c>
      <c r="J78" s="183">
        <v>33</v>
      </c>
      <c r="K78" s="183">
        <f>F78+G78+H78</f>
        <v>30</v>
      </c>
      <c r="L78" s="183">
        <f>F78+G78+H78+I78</f>
        <v>33</v>
      </c>
      <c r="M78" s="183">
        <v>0</v>
      </c>
      <c r="N78" s="183">
        <f>J78+L78</f>
        <v>66</v>
      </c>
      <c r="O78" s="185" t="s">
        <v>117</v>
      </c>
      <c r="P78" s="254"/>
      <c r="Q78" s="245">
        <f t="shared" si="2"/>
        <v>0</v>
      </c>
      <c r="R78" s="245">
        <f t="shared" si="12"/>
        <v>26.4</v>
      </c>
    </row>
    <row r="79" spans="1:18" ht="15">
      <c r="A79" s="39">
        <v>5</v>
      </c>
      <c r="B79" s="24" t="s">
        <v>159</v>
      </c>
      <c r="C79" s="198">
        <v>7</v>
      </c>
      <c r="D79" s="226">
        <v>3.5</v>
      </c>
      <c r="E79" s="171" t="s">
        <v>21</v>
      </c>
      <c r="F79" s="179"/>
      <c r="G79" s="180"/>
      <c r="H79" s="181">
        <v>45</v>
      </c>
      <c r="I79" s="182">
        <v>7</v>
      </c>
      <c r="J79" s="183">
        <v>52</v>
      </c>
      <c r="K79" s="183">
        <f>F79+G79+H79</f>
        <v>45</v>
      </c>
      <c r="L79" s="183">
        <f>F79+G79+H79+I79</f>
        <v>52</v>
      </c>
      <c r="M79" s="183">
        <v>45</v>
      </c>
      <c r="N79" s="183">
        <f>J79+L79</f>
        <v>104</v>
      </c>
      <c r="O79" s="185" t="s">
        <v>117</v>
      </c>
      <c r="P79" s="254"/>
      <c r="Q79" s="245">
        <f>IF(E79="Egz.",1,0)</f>
        <v>0</v>
      </c>
      <c r="R79" s="245">
        <f>N79/D79</f>
        <v>29.714285714285715</v>
      </c>
    </row>
    <row r="80" spans="1:16" ht="16.5" thickBot="1">
      <c r="A80" s="243"/>
      <c r="B80" s="187" t="s">
        <v>69</v>
      </c>
      <c r="C80" s="362"/>
      <c r="D80" s="362"/>
      <c r="E80" s="297"/>
      <c r="F80" s="362"/>
      <c r="G80" s="362"/>
      <c r="H80" s="362"/>
      <c r="I80" s="362"/>
      <c r="J80" s="362"/>
      <c r="K80" s="363"/>
      <c r="L80" s="362"/>
      <c r="M80" s="362"/>
      <c r="N80" s="362"/>
      <c r="O80" s="362"/>
      <c r="P80" s="255"/>
    </row>
    <row r="81" spans="1:18" ht="15">
      <c r="A81" s="39">
        <v>1</v>
      </c>
      <c r="B81" s="222" t="s">
        <v>67</v>
      </c>
      <c r="C81" s="198">
        <v>6</v>
      </c>
      <c r="D81" s="226">
        <v>6</v>
      </c>
      <c r="E81" s="171" t="s">
        <v>21</v>
      </c>
      <c r="F81" s="172"/>
      <c r="G81" s="173"/>
      <c r="H81" s="364"/>
      <c r="I81" s="175">
        <v>52</v>
      </c>
      <c r="J81" s="176">
        <v>108</v>
      </c>
      <c r="K81" s="176">
        <f>F81+G81+H81</f>
        <v>0</v>
      </c>
      <c r="L81" s="176">
        <f>F81+G81+H81+I81</f>
        <v>52</v>
      </c>
      <c r="M81" s="176">
        <v>160</v>
      </c>
      <c r="N81" s="176">
        <f>J81+L81</f>
        <v>160</v>
      </c>
      <c r="O81" s="178" t="s">
        <v>117</v>
      </c>
      <c r="P81" s="254"/>
      <c r="Q81" s="245">
        <f t="shared" si="2"/>
        <v>0</v>
      </c>
      <c r="R81" s="245">
        <f t="shared" si="12"/>
        <v>26.666666666666668</v>
      </c>
    </row>
    <row r="82" spans="1:18" ht="15.75" thickBot="1">
      <c r="A82" s="39">
        <v>2</v>
      </c>
      <c r="B82" s="222" t="s">
        <v>68</v>
      </c>
      <c r="C82" s="198">
        <v>7</v>
      </c>
      <c r="D82" s="226">
        <v>15</v>
      </c>
      <c r="E82" s="171"/>
      <c r="F82" s="358"/>
      <c r="G82" s="327"/>
      <c r="H82" s="328"/>
      <c r="I82" s="360">
        <v>75</v>
      </c>
      <c r="J82" s="326">
        <v>300</v>
      </c>
      <c r="K82" s="326">
        <f>F82+G82+H82</f>
        <v>0</v>
      </c>
      <c r="L82" s="326">
        <f>F82+G82+H82+I82</f>
        <v>75</v>
      </c>
      <c r="M82" s="326">
        <v>125</v>
      </c>
      <c r="N82" s="326">
        <f>J82+L82</f>
        <v>375</v>
      </c>
      <c r="O82" s="361" t="s">
        <v>117</v>
      </c>
      <c r="P82" s="254"/>
      <c r="Q82" s="245">
        <f t="shared" si="2"/>
        <v>0</v>
      </c>
      <c r="R82" s="245">
        <f t="shared" si="12"/>
        <v>25</v>
      </c>
    </row>
    <row r="83" spans="1:16" ht="15">
      <c r="A83" s="36"/>
      <c r="B83" s="6"/>
      <c r="C83" s="7"/>
      <c r="D83" s="6"/>
      <c r="E83" s="36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257"/>
    </row>
    <row r="84" spans="1:28" ht="15.75">
      <c r="A84" s="1"/>
      <c r="B84" s="240" t="s">
        <v>84</v>
      </c>
      <c r="C84" s="241"/>
      <c r="D84" s="12" t="s">
        <v>4</v>
      </c>
      <c r="E84" s="12" t="s">
        <v>83</v>
      </c>
      <c r="F84" s="39" t="s">
        <v>6</v>
      </c>
      <c r="G84" s="39" t="s">
        <v>10</v>
      </c>
      <c r="H84" s="39" t="s">
        <v>11</v>
      </c>
      <c r="I84" s="39" t="s">
        <v>12</v>
      </c>
      <c r="J84" s="39" t="s">
        <v>85</v>
      </c>
      <c r="K84" s="39" t="s">
        <v>87</v>
      </c>
      <c r="L84" s="12" t="s">
        <v>132</v>
      </c>
      <c r="M84" s="12" t="s">
        <v>120</v>
      </c>
      <c r="N84" s="12" t="s">
        <v>121</v>
      </c>
      <c r="O84" s="47"/>
      <c r="P84" s="258"/>
      <c r="Q84" s="258"/>
      <c r="R84" s="258"/>
      <c r="S84" s="36"/>
      <c r="T84" s="36"/>
      <c r="U84" s="36"/>
      <c r="V84" s="36"/>
      <c r="W84" s="36"/>
      <c r="X84" s="36"/>
      <c r="Y84" s="284"/>
      <c r="Z84" s="284"/>
      <c r="AA84" s="284"/>
      <c r="AB84" s="63"/>
    </row>
    <row r="85" spans="1:16" ht="15.75">
      <c r="A85" s="1"/>
      <c r="B85" s="240" t="s">
        <v>70</v>
      </c>
      <c r="C85" s="139">
        <v>1</v>
      </c>
      <c r="D85" s="35">
        <f aca="true" t="shared" si="13" ref="D85:D91">SUMIF($C$14:$C$82,C85,$D$14:$D$82)</f>
        <v>30</v>
      </c>
      <c r="E85" s="35">
        <f aca="true" t="shared" si="14" ref="E85:E91">SUMIF($C$14:$C$82,C85,$Q$14:$Q$82)</f>
        <v>4</v>
      </c>
      <c r="F85" s="51">
        <f aca="true" t="shared" si="15" ref="F85:F91">SUMIF($C$14:$C$82,C85,$F$14:$F$82)</f>
        <v>177</v>
      </c>
      <c r="G85" s="51">
        <f aca="true" t="shared" si="16" ref="G85:G91">SUMIF($C$14:$C$82,C85,$G$14:$G$82)</f>
        <v>150</v>
      </c>
      <c r="H85" s="51">
        <f aca="true" t="shared" si="17" ref="H85:H91">SUMIF($C$14:$C$82,C85,$H$14:$H$82)</f>
        <v>60</v>
      </c>
      <c r="I85" s="51">
        <f aca="true" t="shared" si="18" ref="I85:I91">SUMIF($C$14:$C$82,C85,$I$14:$I$82)</f>
        <v>30</v>
      </c>
      <c r="J85" s="51">
        <f aca="true" t="shared" si="19" ref="J85:J91">SUMIF($C$14:$C$82,C85,$J$14:$J$82)</f>
        <v>360</v>
      </c>
      <c r="K85" s="51">
        <f aca="true" t="shared" si="20" ref="K85:K91">SUMIF($C$14:$C$82,C85,$K$14:$K$82)</f>
        <v>387</v>
      </c>
      <c r="L85" s="51">
        <f>SUMIF(C14:C82,C85,L14:L82)</f>
        <v>417</v>
      </c>
      <c r="M85" s="51">
        <f aca="true" t="shared" si="21" ref="M85:M91">SUMIF($C$14:$C$82,C85,$M$14:$M$82)</f>
        <v>195</v>
      </c>
      <c r="N85" s="51">
        <f aca="true" t="shared" si="22" ref="N85:N91">SUMIF($C$14:$C$82,C85,$N$14:$N$82)</f>
        <v>777</v>
      </c>
      <c r="O85" s="242"/>
      <c r="P85" s="259"/>
    </row>
    <row r="86" spans="1:16" ht="15.75">
      <c r="A86" s="1"/>
      <c r="B86" s="240" t="s">
        <v>71</v>
      </c>
      <c r="C86" s="139">
        <v>2</v>
      </c>
      <c r="D86" s="35">
        <f t="shared" si="13"/>
        <v>30</v>
      </c>
      <c r="E86" s="35">
        <f t="shared" si="14"/>
        <v>4</v>
      </c>
      <c r="F86" s="51">
        <f t="shared" si="15"/>
        <v>150</v>
      </c>
      <c r="G86" s="51">
        <f t="shared" si="16"/>
        <v>60</v>
      </c>
      <c r="H86" s="51">
        <f t="shared" si="17"/>
        <v>180</v>
      </c>
      <c r="I86" s="51">
        <f t="shared" si="18"/>
        <v>21</v>
      </c>
      <c r="J86" s="51">
        <f t="shared" si="19"/>
        <v>370</v>
      </c>
      <c r="K86" s="51">
        <f t="shared" si="20"/>
        <v>390</v>
      </c>
      <c r="L86" s="51">
        <f>SUMIF(C15:C82,C86,L15:L82)</f>
        <v>411</v>
      </c>
      <c r="M86" s="51">
        <f t="shared" si="21"/>
        <v>240</v>
      </c>
      <c r="N86" s="51">
        <f t="shared" si="22"/>
        <v>781</v>
      </c>
      <c r="O86" s="242"/>
      <c r="P86" s="259"/>
    </row>
    <row r="87" spans="1:16" ht="15.75">
      <c r="A87" s="1"/>
      <c r="B87" s="188" t="s">
        <v>72</v>
      </c>
      <c r="C87" s="33">
        <v>3</v>
      </c>
      <c r="D87" s="35">
        <f t="shared" si="13"/>
        <v>30</v>
      </c>
      <c r="E87" s="35">
        <f t="shared" si="14"/>
        <v>4</v>
      </c>
      <c r="F87" s="51">
        <f t="shared" si="15"/>
        <v>165</v>
      </c>
      <c r="G87" s="51">
        <f t="shared" si="16"/>
        <v>60</v>
      </c>
      <c r="H87" s="51">
        <f t="shared" si="17"/>
        <v>150</v>
      </c>
      <c r="I87" s="51">
        <f t="shared" si="18"/>
        <v>27</v>
      </c>
      <c r="J87" s="51">
        <f t="shared" si="19"/>
        <v>369</v>
      </c>
      <c r="K87" s="51">
        <f t="shared" si="20"/>
        <v>375</v>
      </c>
      <c r="L87" s="51">
        <f>SUMIF(C16:C82,C87,L16:L82)</f>
        <v>402</v>
      </c>
      <c r="M87" s="51">
        <f t="shared" si="21"/>
        <v>210</v>
      </c>
      <c r="N87" s="51">
        <f t="shared" si="22"/>
        <v>771</v>
      </c>
      <c r="O87" s="242"/>
      <c r="P87" s="259"/>
    </row>
    <row r="88" spans="1:16" ht="15.75">
      <c r="A88" s="1"/>
      <c r="B88" s="188" t="s">
        <v>73</v>
      </c>
      <c r="C88" s="33">
        <v>4</v>
      </c>
      <c r="D88" s="35">
        <f t="shared" si="13"/>
        <v>30</v>
      </c>
      <c r="E88" s="35">
        <f t="shared" si="14"/>
        <v>3</v>
      </c>
      <c r="F88" s="51">
        <f t="shared" si="15"/>
        <v>180</v>
      </c>
      <c r="G88" s="51">
        <f t="shared" si="16"/>
        <v>60</v>
      </c>
      <c r="H88" s="51">
        <f t="shared" si="17"/>
        <v>165</v>
      </c>
      <c r="I88" s="51">
        <f t="shared" si="18"/>
        <v>30</v>
      </c>
      <c r="J88" s="51">
        <f t="shared" si="19"/>
        <v>339</v>
      </c>
      <c r="K88" s="51">
        <f t="shared" si="20"/>
        <v>375</v>
      </c>
      <c r="L88" s="51">
        <f>SUMIF(C17:C83,C88,L17:L83)</f>
        <v>435</v>
      </c>
      <c r="M88" s="51">
        <f t="shared" si="21"/>
        <v>225</v>
      </c>
      <c r="N88" s="51">
        <f t="shared" si="22"/>
        <v>774</v>
      </c>
      <c r="O88" s="242"/>
      <c r="P88" s="259"/>
    </row>
    <row r="89" spans="1:16" ht="15.75">
      <c r="A89" s="1"/>
      <c r="B89" s="188" t="s">
        <v>74</v>
      </c>
      <c r="C89" s="33">
        <v>5</v>
      </c>
      <c r="D89" s="35">
        <f t="shared" si="13"/>
        <v>30</v>
      </c>
      <c r="E89" s="35">
        <f t="shared" si="14"/>
        <v>4</v>
      </c>
      <c r="F89" s="51">
        <f t="shared" si="15"/>
        <v>154</v>
      </c>
      <c r="G89" s="51">
        <f t="shared" si="16"/>
        <v>30</v>
      </c>
      <c r="H89" s="51">
        <f t="shared" si="17"/>
        <v>195</v>
      </c>
      <c r="I89" s="51">
        <f t="shared" si="18"/>
        <v>38</v>
      </c>
      <c r="J89" s="51">
        <f t="shared" si="19"/>
        <v>385</v>
      </c>
      <c r="K89" s="51">
        <f t="shared" si="20"/>
        <v>379</v>
      </c>
      <c r="L89" s="51">
        <f>SUMIF(C18:C84,C89,L18:L84)</f>
        <v>417</v>
      </c>
      <c r="M89" s="51">
        <f t="shared" si="21"/>
        <v>225</v>
      </c>
      <c r="N89" s="51">
        <f t="shared" si="22"/>
        <v>802</v>
      </c>
      <c r="O89" s="242"/>
      <c r="P89" s="259"/>
    </row>
    <row r="90" spans="1:18" ht="15.75">
      <c r="A90" s="1"/>
      <c r="B90" s="188" t="s">
        <v>75</v>
      </c>
      <c r="C90" s="33">
        <v>6</v>
      </c>
      <c r="D90" s="35">
        <f t="shared" si="13"/>
        <v>30</v>
      </c>
      <c r="E90" s="35">
        <f t="shared" si="14"/>
        <v>3</v>
      </c>
      <c r="F90" s="51">
        <f t="shared" si="15"/>
        <v>120</v>
      </c>
      <c r="G90" s="51">
        <f t="shared" si="16"/>
        <v>0</v>
      </c>
      <c r="H90" s="51">
        <f t="shared" si="17"/>
        <v>165</v>
      </c>
      <c r="I90" s="51">
        <f t="shared" si="18"/>
        <v>83</v>
      </c>
      <c r="J90" s="51">
        <f t="shared" si="19"/>
        <v>408</v>
      </c>
      <c r="K90" s="51">
        <f t="shared" si="20"/>
        <v>285</v>
      </c>
      <c r="L90" s="51">
        <f>SUMIF(C19:C85,C90,L19:L85)</f>
        <v>368</v>
      </c>
      <c r="M90" s="51">
        <f t="shared" si="21"/>
        <v>330</v>
      </c>
      <c r="N90" s="51">
        <f t="shared" si="22"/>
        <v>776</v>
      </c>
      <c r="O90" s="242"/>
      <c r="P90" s="259"/>
      <c r="Q90" s="260"/>
      <c r="R90" s="260"/>
    </row>
    <row r="91" spans="1:18" ht="15.75">
      <c r="A91" s="1"/>
      <c r="B91" s="188" t="s">
        <v>76</v>
      </c>
      <c r="C91" s="33">
        <v>7</v>
      </c>
      <c r="D91" s="35">
        <f t="shared" si="13"/>
        <v>30</v>
      </c>
      <c r="E91" s="35">
        <f t="shared" si="14"/>
        <v>1</v>
      </c>
      <c r="F91" s="51">
        <f t="shared" si="15"/>
        <v>60</v>
      </c>
      <c r="G91" s="51">
        <f t="shared" si="16"/>
        <v>0</v>
      </c>
      <c r="H91" s="51">
        <f t="shared" si="17"/>
        <v>120</v>
      </c>
      <c r="I91" s="51">
        <f t="shared" si="18"/>
        <v>95</v>
      </c>
      <c r="J91" s="51">
        <f t="shared" si="19"/>
        <v>495</v>
      </c>
      <c r="K91" s="51">
        <f t="shared" si="20"/>
        <v>180</v>
      </c>
      <c r="L91" s="51">
        <f>SUMIF(C20:C86,C91,L20:L86)</f>
        <v>275</v>
      </c>
      <c r="M91" s="51">
        <f t="shared" si="21"/>
        <v>200</v>
      </c>
      <c r="N91" s="51">
        <f t="shared" si="22"/>
        <v>770</v>
      </c>
      <c r="O91" s="242"/>
      <c r="P91" s="259"/>
      <c r="Q91" s="260"/>
      <c r="R91" s="260"/>
    </row>
    <row r="92" spans="1:19" ht="15.75">
      <c r="A92" s="1"/>
      <c r="B92" s="189" t="s">
        <v>7</v>
      </c>
      <c r="C92" s="14"/>
      <c r="D92" s="37">
        <f>SUM(D85:D91)</f>
        <v>210</v>
      </c>
      <c r="E92" s="37">
        <f>SUM(E85:E91)</f>
        <v>23</v>
      </c>
      <c r="F92" s="37">
        <f aca="true" t="shared" si="23" ref="F92:N92">SUM(F85:F91)</f>
        <v>1006</v>
      </c>
      <c r="G92" s="37">
        <f t="shared" si="23"/>
        <v>360</v>
      </c>
      <c r="H92" s="37">
        <f t="shared" si="23"/>
        <v>1035</v>
      </c>
      <c r="I92" s="37">
        <f t="shared" si="23"/>
        <v>324</v>
      </c>
      <c r="J92" s="37">
        <f t="shared" si="23"/>
        <v>2726</v>
      </c>
      <c r="K92" s="37">
        <f t="shared" si="23"/>
        <v>2371</v>
      </c>
      <c r="L92" s="37">
        <f t="shared" si="23"/>
        <v>2725</v>
      </c>
      <c r="M92" s="37">
        <f t="shared" si="23"/>
        <v>1625</v>
      </c>
      <c r="N92" s="37">
        <f t="shared" si="23"/>
        <v>5451</v>
      </c>
      <c r="O92" s="43"/>
      <c r="P92" s="261"/>
      <c r="Q92" s="260"/>
      <c r="R92" s="260" t="s">
        <v>122</v>
      </c>
      <c r="S92">
        <f>N92/D92</f>
        <v>25.957142857142856</v>
      </c>
    </row>
    <row r="93" ht="15.75" thickBot="1"/>
    <row r="94" spans="1:19" ht="15">
      <c r="A94" s="52" t="s">
        <v>88</v>
      </c>
      <c r="B94" s="53" t="s">
        <v>89</v>
      </c>
      <c r="C94" s="200"/>
      <c r="D94" s="367" t="s">
        <v>90</v>
      </c>
      <c r="E94" s="368"/>
      <c r="F94" s="369" t="s">
        <v>91</v>
      </c>
      <c r="G94" s="368"/>
      <c r="H94" s="54"/>
      <c r="I94" s="52" t="s">
        <v>92</v>
      </c>
      <c r="J94" s="55" t="s">
        <v>93</v>
      </c>
      <c r="K94" s="56"/>
      <c r="L94" s="56"/>
      <c r="M94" s="56"/>
      <c r="N94" s="56"/>
      <c r="O94" s="105"/>
      <c r="P94" s="263"/>
      <c r="Q94" s="264"/>
      <c r="R94" s="264"/>
      <c r="S94" s="63"/>
    </row>
    <row r="95" spans="1:19" ht="15">
      <c r="A95" s="57"/>
      <c r="B95" s="58" t="s">
        <v>94</v>
      </c>
      <c r="C95" s="201"/>
      <c r="D95" s="59" t="s">
        <v>95</v>
      </c>
      <c r="E95" s="60" t="s">
        <v>96</v>
      </c>
      <c r="F95" s="61" t="s">
        <v>95</v>
      </c>
      <c r="G95" s="62" t="s">
        <v>96</v>
      </c>
      <c r="H95" s="63"/>
      <c r="I95" s="64"/>
      <c r="J95" s="65" t="s">
        <v>97</v>
      </c>
      <c r="K95" s="66"/>
      <c r="L95" s="66"/>
      <c r="M95" s="66"/>
      <c r="N95" s="66"/>
      <c r="O95" s="112" t="s">
        <v>96</v>
      </c>
      <c r="P95" s="265"/>
      <c r="Q95" s="266"/>
      <c r="R95" s="267"/>
      <c r="S95" s="103"/>
    </row>
    <row r="96" spans="1:19" ht="15.75" thickBot="1">
      <c r="A96" s="67"/>
      <c r="B96" s="68" t="s">
        <v>98</v>
      </c>
      <c r="C96" s="202"/>
      <c r="D96" s="59" t="s">
        <v>99</v>
      </c>
      <c r="E96" s="157"/>
      <c r="F96" s="63"/>
      <c r="G96" s="70"/>
      <c r="H96" s="63"/>
      <c r="I96" s="64"/>
      <c r="J96" s="71" t="s">
        <v>100</v>
      </c>
      <c r="K96" s="72"/>
      <c r="L96" s="72"/>
      <c r="M96" s="72"/>
      <c r="N96" s="72"/>
      <c r="O96" s="106"/>
      <c r="P96" s="263"/>
      <c r="Q96" s="264"/>
      <c r="R96" s="264"/>
      <c r="S96" s="63"/>
    </row>
    <row r="97" spans="1:19" ht="15.75" thickBot="1">
      <c r="A97" s="67"/>
      <c r="B97" s="73" t="s">
        <v>101</v>
      </c>
      <c r="C97" s="203"/>
      <c r="D97" s="75">
        <f>D92</f>
        <v>210</v>
      </c>
      <c r="E97" s="76">
        <v>1</v>
      </c>
      <c r="F97" s="74">
        <f>N92</f>
        <v>5451</v>
      </c>
      <c r="G97" s="76">
        <v>1</v>
      </c>
      <c r="H97" s="63"/>
      <c r="I97" s="370" t="s">
        <v>102</v>
      </c>
      <c r="J97" s="371"/>
      <c r="K97" s="371"/>
      <c r="L97" s="371"/>
      <c r="M97" s="77"/>
      <c r="N97" s="77"/>
      <c r="O97" s="107"/>
      <c r="P97" s="268"/>
      <c r="Q97" s="269"/>
      <c r="R97" s="269"/>
      <c r="S97" s="63"/>
    </row>
    <row r="98" spans="1:19" ht="15">
      <c r="A98" s="64">
        <v>1</v>
      </c>
      <c r="B98" s="78" t="s">
        <v>103</v>
      </c>
      <c r="C98" s="201"/>
      <c r="D98" s="372">
        <f>F98/S92</f>
        <v>104.9807374793616</v>
      </c>
      <c r="E98" s="391">
        <f>D98/D92</f>
        <v>0.4999082737112457</v>
      </c>
      <c r="F98" s="392">
        <f>L92</f>
        <v>2725</v>
      </c>
      <c r="G98" s="391">
        <f>F98/N92</f>
        <v>0.49990827371124563</v>
      </c>
      <c r="H98" s="63"/>
      <c r="I98" s="79">
        <v>1</v>
      </c>
      <c r="J98" s="80" t="s">
        <v>118</v>
      </c>
      <c r="K98" s="63"/>
      <c r="L98" s="63"/>
      <c r="M98" s="63"/>
      <c r="N98" s="63"/>
      <c r="O98" s="281">
        <f>1-O99</f>
        <v>0.8357142857142857</v>
      </c>
      <c r="P98" s="270"/>
      <c r="Q98" s="271"/>
      <c r="R98" s="271"/>
      <c r="S98" s="104"/>
    </row>
    <row r="99" spans="1:19" ht="15">
      <c r="A99" s="81"/>
      <c r="B99" s="82" t="s">
        <v>104</v>
      </c>
      <c r="C99" s="204"/>
      <c r="D99" s="373"/>
      <c r="E99" s="376"/>
      <c r="F99" s="380"/>
      <c r="G99" s="376"/>
      <c r="H99" s="63"/>
      <c r="I99" s="83">
        <v>2</v>
      </c>
      <c r="J99" s="80" t="s">
        <v>119</v>
      </c>
      <c r="K99" s="80"/>
      <c r="L99" s="63"/>
      <c r="M99" s="63"/>
      <c r="N99" s="63"/>
      <c r="O99" s="281">
        <f>SUMIF(P14:P82,"onś",D14:D82)/210</f>
        <v>0.16428571428571428</v>
      </c>
      <c r="P99" s="270"/>
      <c r="Q99" s="271"/>
      <c r="R99" s="271"/>
      <c r="S99" s="63"/>
    </row>
    <row r="100" spans="1:19" ht="15">
      <c r="A100" s="84">
        <v>2</v>
      </c>
      <c r="B100" s="85" t="s">
        <v>105</v>
      </c>
      <c r="C100" s="205"/>
      <c r="D100" s="92">
        <f>SUM(D27:D36)</f>
        <v>42.5</v>
      </c>
      <c r="E100" s="87">
        <f>D100/D92</f>
        <v>0.20238095238095238</v>
      </c>
      <c r="F100" s="86">
        <f>SUM(N27:N36)</f>
        <v>1092</v>
      </c>
      <c r="G100" s="87">
        <f>F100/N92</f>
        <v>0.2003302146395157</v>
      </c>
      <c r="H100" s="63"/>
      <c r="I100" s="83"/>
      <c r="J100" s="63"/>
      <c r="K100" s="63"/>
      <c r="L100" s="63"/>
      <c r="M100" s="63"/>
      <c r="N100" s="63"/>
      <c r="O100" s="108"/>
      <c r="P100" s="270"/>
      <c r="Q100" s="271"/>
      <c r="R100" s="271"/>
      <c r="S100" s="63"/>
    </row>
    <row r="101" spans="1:19" ht="15">
      <c r="A101" s="88">
        <v>3</v>
      </c>
      <c r="B101" s="89" t="s">
        <v>106</v>
      </c>
      <c r="C101" s="206"/>
      <c r="D101" s="374">
        <f>F101/S92</f>
        <v>62.60319207484866</v>
      </c>
      <c r="E101" s="375">
        <f>D101/D92</f>
        <v>0.2981104384516603</v>
      </c>
      <c r="F101" s="379">
        <f>M92</f>
        <v>1625</v>
      </c>
      <c r="G101" s="375">
        <f>F101/N92</f>
        <v>0.29811043845166024</v>
      </c>
      <c r="H101" s="63"/>
      <c r="I101" s="83"/>
      <c r="J101" s="381"/>
      <c r="K101" s="382"/>
      <c r="L101" s="382"/>
      <c r="M101" s="90"/>
      <c r="N101" s="90"/>
      <c r="O101" s="280"/>
      <c r="P101" s="272"/>
      <c r="Q101" s="273"/>
      <c r="R101" s="273"/>
      <c r="S101" s="63"/>
    </row>
    <row r="102" spans="1:19" ht="15">
      <c r="A102" s="81"/>
      <c r="B102" s="82" t="s">
        <v>107</v>
      </c>
      <c r="C102" s="204"/>
      <c r="D102" s="373"/>
      <c r="E102" s="376"/>
      <c r="F102" s="380"/>
      <c r="G102" s="376"/>
      <c r="H102" s="63"/>
      <c r="I102" s="83"/>
      <c r="J102" s="377"/>
      <c r="K102" s="378"/>
      <c r="L102" s="378"/>
      <c r="M102" s="90"/>
      <c r="N102" s="90"/>
      <c r="O102" s="280"/>
      <c r="P102" s="272"/>
      <c r="Q102" s="273"/>
      <c r="R102" s="273"/>
      <c r="S102" s="63"/>
    </row>
    <row r="103" spans="1:19" ht="15">
      <c r="A103" s="88">
        <v>4</v>
      </c>
      <c r="B103" s="89" t="s">
        <v>108</v>
      </c>
      <c r="C103" s="206"/>
      <c r="D103" s="385">
        <f>SUM(D14:D25)</f>
        <v>15</v>
      </c>
      <c r="E103" s="375">
        <f>D103/D92</f>
        <v>0.07142857142857142</v>
      </c>
      <c r="F103" s="379">
        <f>SUM(N14:N25)</f>
        <v>446</v>
      </c>
      <c r="G103" s="375">
        <f>F103/N92</f>
        <v>0.08181984956888644</v>
      </c>
      <c r="H103" s="63"/>
      <c r="I103" s="83"/>
      <c r="J103" s="381"/>
      <c r="K103" s="382"/>
      <c r="L103" s="382"/>
      <c r="M103" s="90"/>
      <c r="N103" s="90"/>
      <c r="O103" s="109"/>
      <c r="P103" s="272"/>
      <c r="Q103" s="273"/>
      <c r="R103" s="273"/>
      <c r="S103" s="63"/>
    </row>
    <row r="104" spans="1:19" ht="15">
      <c r="A104" s="81"/>
      <c r="B104" s="82" t="s">
        <v>109</v>
      </c>
      <c r="C104" s="204"/>
      <c r="D104" s="386"/>
      <c r="E104" s="376"/>
      <c r="F104" s="380"/>
      <c r="G104" s="376"/>
      <c r="H104" s="63"/>
      <c r="I104" s="83"/>
      <c r="J104" s="381"/>
      <c r="K104" s="382"/>
      <c r="L104" s="382"/>
      <c r="M104" s="90"/>
      <c r="N104" s="90"/>
      <c r="O104" s="109"/>
      <c r="P104" s="272"/>
      <c r="Q104" s="273"/>
      <c r="R104" s="273"/>
      <c r="S104" s="63"/>
    </row>
    <row r="105" spans="1:19" ht="15">
      <c r="A105" s="81">
        <v>5</v>
      </c>
      <c r="B105" s="82" t="s">
        <v>142</v>
      </c>
      <c r="C105" s="204"/>
      <c r="D105" s="312">
        <f>SUMIF(P14:P82,"h",D14:D82)</f>
        <v>5</v>
      </c>
      <c r="E105" s="87">
        <f>D105/D92</f>
        <v>0.023809523809523808</v>
      </c>
      <c r="F105" s="312">
        <f>SUMIF(P14:P82,"h",N14:N82)</f>
        <v>150</v>
      </c>
      <c r="G105" s="311">
        <f>F105/N92</f>
        <v>0.0275178866263071</v>
      </c>
      <c r="H105" s="63"/>
      <c r="I105" s="83"/>
      <c r="J105" s="310"/>
      <c r="K105" s="90"/>
      <c r="L105" s="90"/>
      <c r="M105" s="90"/>
      <c r="N105" s="90"/>
      <c r="O105" s="109"/>
      <c r="P105" s="272"/>
      <c r="Q105" s="273"/>
      <c r="R105" s="273"/>
      <c r="S105" s="63"/>
    </row>
    <row r="106" spans="1:19" ht="15">
      <c r="A106" s="91">
        <v>6</v>
      </c>
      <c r="B106" s="85" t="s">
        <v>110</v>
      </c>
      <c r="C106" s="205"/>
      <c r="D106" s="279">
        <f>SUMIF(O14:O82,"f",D14:D82)+SUMIF(O14:O82,"o/f",D14:D82)</f>
        <v>76.5</v>
      </c>
      <c r="E106" s="87">
        <f>D106/D92</f>
        <v>0.36428571428571427</v>
      </c>
      <c r="F106" s="92">
        <f>SUMIF(O14:O82,"f",N14:N82)+SUMIF(O14:O82,"o/f",N14:N82)</f>
        <v>2038</v>
      </c>
      <c r="G106" s="87">
        <f>F106/N92</f>
        <v>0.3738763529627591</v>
      </c>
      <c r="H106" s="63"/>
      <c r="I106" s="83"/>
      <c r="J106" s="381"/>
      <c r="K106" s="382"/>
      <c r="L106" s="382"/>
      <c r="M106" s="90"/>
      <c r="N106" s="90"/>
      <c r="O106" s="109"/>
      <c r="P106" s="272"/>
      <c r="Q106" s="273"/>
      <c r="R106" s="273"/>
      <c r="S106" s="63"/>
    </row>
    <row r="107" spans="1:19" ht="15">
      <c r="A107" s="93">
        <v>7</v>
      </c>
      <c r="B107" s="85" t="s">
        <v>111</v>
      </c>
      <c r="C107" s="205"/>
      <c r="D107" s="92">
        <f>D81</f>
        <v>6</v>
      </c>
      <c r="E107" s="87">
        <f>D107/D92</f>
        <v>0.02857142857142857</v>
      </c>
      <c r="F107" s="86">
        <f>N81</f>
        <v>160</v>
      </c>
      <c r="G107" s="87">
        <f>F107/N92</f>
        <v>0.02935241240139424</v>
      </c>
      <c r="I107" s="94"/>
      <c r="J107" s="383"/>
      <c r="K107" s="384"/>
      <c r="L107" s="384"/>
      <c r="M107" s="95"/>
      <c r="N107" s="95"/>
      <c r="O107" s="110"/>
      <c r="P107" s="272"/>
      <c r="Q107" s="273"/>
      <c r="R107" s="273"/>
      <c r="S107" s="63"/>
    </row>
    <row r="108" spans="1:19" ht="15.75" thickBot="1">
      <c r="A108" s="96">
        <v>8</v>
      </c>
      <c r="B108" s="97" t="s">
        <v>112</v>
      </c>
      <c r="C108" s="207"/>
      <c r="D108" s="208">
        <f>D25</f>
        <v>1</v>
      </c>
      <c r="E108" s="99">
        <f>D108/D92</f>
        <v>0.004761904761904762</v>
      </c>
      <c r="F108" s="98">
        <f>N25</f>
        <v>30</v>
      </c>
      <c r="G108" s="99">
        <f>F108/N92</f>
        <v>0.00550357732526142</v>
      </c>
      <c r="I108" s="365" t="s">
        <v>113</v>
      </c>
      <c r="J108" s="366"/>
      <c r="K108" s="366"/>
      <c r="L108" s="366"/>
      <c r="M108" s="69"/>
      <c r="N108" s="69"/>
      <c r="O108" s="111"/>
      <c r="P108" s="272"/>
      <c r="Q108" s="273"/>
      <c r="R108" s="273"/>
      <c r="S108" s="63"/>
    </row>
    <row r="111" spans="2:18" s="63" customFormat="1" ht="15">
      <c r="B111" s="218"/>
      <c r="C111" s="285"/>
      <c r="E111" s="90"/>
      <c r="P111" s="270"/>
      <c r="Q111" s="273"/>
      <c r="R111" s="273"/>
    </row>
    <row r="112" spans="2:18" s="63" customFormat="1" ht="15">
      <c r="B112" s="218"/>
      <c r="C112" s="285"/>
      <c r="E112" s="90"/>
      <c r="P112" s="270"/>
      <c r="Q112" s="273"/>
      <c r="R112" s="273"/>
    </row>
    <row r="113" spans="2:18" s="63" customFormat="1" ht="15">
      <c r="B113" s="285"/>
      <c r="C113" s="229"/>
      <c r="D113" s="229"/>
      <c r="E113" s="229"/>
      <c r="F113" s="229"/>
      <c r="G113" s="229"/>
      <c r="P113" s="270"/>
      <c r="Q113" s="273"/>
      <c r="R113" s="273"/>
    </row>
    <row r="114" spans="1:18" s="63" customFormat="1" ht="15">
      <c r="A114" s="238"/>
      <c r="B114" s="286"/>
      <c r="C114" s="287"/>
      <c r="D114" s="287"/>
      <c r="E114" s="288"/>
      <c r="F114" s="288"/>
      <c r="G114" s="288"/>
      <c r="P114" s="270"/>
      <c r="Q114" s="273"/>
      <c r="R114" s="273"/>
    </row>
    <row r="115" spans="1:18" s="63" customFormat="1" ht="15">
      <c r="A115" s="238"/>
      <c r="B115" s="286"/>
      <c r="C115" s="287"/>
      <c r="D115" s="287"/>
      <c r="E115" s="288"/>
      <c r="F115" s="288"/>
      <c r="G115" s="288"/>
      <c r="P115" s="270"/>
      <c r="Q115" s="273"/>
      <c r="R115" s="273"/>
    </row>
    <row r="116" spans="1:18" s="63" customFormat="1" ht="15">
      <c r="A116" s="238"/>
      <c r="B116" s="286"/>
      <c r="C116" s="287"/>
      <c r="D116" s="287"/>
      <c r="E116" s="288"/>
      <c r="F116" s="288"/>
      <c r="G116" s="288"/>
      <c r="P116" s="270"/>
      <c r="Q116" s="273"/>
      <c r="R116" s="273"/>
    </row>
    <row r="117" spans="1:18" s="63" customFormat="1" ht="15">
      <c r="A117" s="238"/>
      <c r="B117" s="289"/>
      <c r="C117" s="287"/>
      <c r="D117" s="287"/>
      <c r="E117" s="288"/>
      <c r="F117" s="288"/>
      <c r="G117" s="288"/>
      <c r="P117" s="270"/>
      <c r="Q117" s="273"/>
      <c r="R117" s="273"/>
    </row>
    <row r="118" spans="1:18" s="63" customFormat="1" ht="15">
      <c r="A118" s="238"/>
      <c r="B118" s="290"/>
      <c r="C118" s="213"/>
      <c r="D118" s="213"/>
      <c r="E118" s="230"/>
      <c r="F118" s="230"/>
      <c r="G118" s="230"/>
      <c r="P118" s="270"/>
      <c r="Q118" s="273"/>
      <c r="R118" s="273"/>
    </row>
    <row r="119" spans="1:18" s="63" customFormat="1" ht="15">
      <c r="A119" s="36"/>
      <c r="B119" s="291"/>
      <c r="C119" s="215"/>
      <c r="D119" s="292"/>
      <c r="E119" s="293"/>
      <c r="F119" s="293"/>
      <c r="G119" s="293"/>
      <c r="P119" s="270"/>
      <c r="Q119" s="273"/>
      <c r="R119" s="273"/>
    </row>
    <row r="120" spans="1:18" s="63" customFormat="1" ht="15">
      <c r="A120" s="36"/>
      <c r="B120" s="291"/>
      <c r="C120" s="213"/>
      <c r="D120" s="287"/>
      <c r="E120" s="231"/>
      <c r="F120" s="231"/>
      <c r="G120" s="294"/>
      <c r="P120" s="270"/>
      <c r="Q120" s="273"/>
      <c r="R120" s="273"/>
    </row>
    <row r="121" spans="1:18" s="63" customFormat="1" ht="15">
      <c r="A121" s="36"/>
      <c r="B121" s="291"/>
      <c r="C121" s="292"/>
      <c r="D121" s="292"/>
      <c r="E121" s="293"/>
      <c r="F121" s="293"/>
      <c r="G121" s="293"/>
      <c r="P121" s="270"/>
      <c r="Q121" s="273"/>
      <c r="R121" s="273"/>
    </row>
    <row r="122" spans="1:18" s="63" customFormat="1" ht="15">
      <c r="A122" s="238"/>
      <c r="B122" s="289"/>
      <c r="C122" s="295"/>
      <c r="D122" s="213"/>
      <c r="E122" s="230"/>
      <c r="F122" s="230"/>
      <c r="G122" s="230"/>
      <c r="P122" s="270"/>
      <c r="Q122" s="273"/>
      <c r="R122" s="273"/>
    </row>
    <row r="123" spans="1:18" s="63" customFormat="1" ht="15">
      <c r="A123" s="36"/>
      <c r="B123" s="289"/>
      <c r="C123" s="295"/>
      <c r="D123" s="213"/>
      <c r="E123" s="230"/>
      <c r="F123" s="230"/>
      <c r="G123" s="230"/>
      <c r="P123" s="270"/>
      <c r="Q123" s="273"/>
      <c r="R123" s="273"/>
    </row>
    <row r="124" spans="1:18" s="63" customFormat="1" ht="15">
      <c r="A124" s="36"/>
      <c r="B124" s="296"/>
      <c r="C124" s="295"/>
      <c r="D124" s="214"/>
      <c r="E124" s="297"/>
      <c r="F124" s="297"/>
      <c r="G124" s="297"/>
      <c r="P124" s="270"/>
      <c r="Q124" s="273"/>
      <c r="R124" s="273"/>
    </row>
    <row r="125" spans="3:18" s="63" customFormat="1" ht="15">
      <c r="C125" s="285"/>
      <c r="E125" s="90"/>
      <c r="P125" s="270"/>
      <c r="Q125" s="273"/>
      <c r="R125" s="273"/>
    </row>
    <row r="126" spans="2:18" s="63" customFormat="1" ht="15">
      <c r="B126" s="285"/>
      <c r="C126" s="229"/>
      <c r="D126" s="229"/>
      <c r="E126" s="229"/>
      <c r="F126" s="229"/>
      <c r="G126" s="229"/>
      <c r="P126" s="270"/>
      <c r="Q126" s="273"/>
      <c r="R126" s="273"/>
    </row>
    <row r="127" spans="1:18" s="63" customFormat="1" ht="15">
      <c r="A127" s="238"/>
      <c r="B127" s="298"/>
      <c r="C127" s="213"/>
      <c r="D127" s="213"/>
      <c r="E127" s="230"/>
      <c r="F127" s="230"/>
      <c r="G127" s="230"/>
      <c r="P127" s="270"/>
      <c r="Q127" s="273"/>
      <c r="R127" s="273"/>
    </row>
    <row r="128" spans="1:18" s="63" customFormat="1" ht="15">
      <c r="A128" s="36"/>
      <c r="B128" s="298"/>
      <c r="C128" s="213"/>
      <c r="D128" s="213"/>
      <c r="E128" s="230"/>
      <c r="F128" s="230"/>
      <c r="G128" s="230"/>
      <c r="P128" s="270"/>
      <c r="Q128" s="273"/>
      <c r="R128" s="273"/>
    </row>
    <row r="129" spans="1:18" s="63" customFormat="1" ht="15">
      <c r="A129" s="36"/>
      <c r="B129" s="291"/>
      <c r="C129" s="215"/>
      <c r="D129" s="292"/>
      <c r="E129" s="293"/>
      <c r="F129" s="293"/>
      <c r="G129" s="293"/>
      <c r="P129" s="270"/>
      <c r="Q129" s="273"/>
      <c r="R129" s="273"/>
    </row>
    <row r="130" spans="1:18" s="63" customFormat="1" ht="15">
      <c r="A130" s="36"/>
      <c r="B130" s="291"/>
      <c r="C130" s="215"/>
      <c r="D130" s="287"/>
      <c r="E130" s="293"/>
      <c r="F130" s="293"/>
      <c r="G130" s="293"/>
      <c r="P130" s="270"/>
      <c r="Q130" s="273"/>
      <c r="R130" s="273"/>
    </row>
    <row r="131" spans="1:18" s="63" customFormat="1" ht="15">
      <c r="A131" s="238"/>
      <c r="B131" s="66"/>
      <c r="C131" s="213"/>
      <c r="D131" s="287"/>
      <c r="E131" s="231"/>
      <c r="F131" s="231"/>
      <c r="G131" s="231"/>
      <c r="P131" s="270"/>
      <c r="Q131" s="273"/>
      <c r="R131" s="273"/>
    </row>
    <row r="132" spans="1:18" s="63" customFormat="1" ht="15">
      <c r="A132" s="238"/>
      <c r="B132" s="289"/>
      <c r="C132" s="295"/>
      <c r="D132" s="215"/>
      <c r="E132" s="230"/>
      <c r="F132" s="230"/>
      <c r="G132" s="230"/>
      <c r="P132" s="270"/>
      <c r="Q132" s="273"/>
      <c r="R132" s="273"/>
    </row>
    <row r="133" spans="1:18" s="63" customFormat="1" ht="15">
      <c r="A133" s="36"/>
      <c r="B133" s="289"/>
      <c r="C133" s="295"/>
      <c r="D133" s="213"/>
      <c r="E133" s="230"/>
      <c r="F133" s="230"/>
      <c r="G133" s="230"/>
      <c r="P133" s="270"/>
      <c r="Q133" s="273"/>
      <c r="R133" s="273"/>
    </row>
    <row r="134" spans="3:18" s="63" customFormat="1" ht="15">
      <c r="C134" s="285"/>
      <c r="E134" s="90"/>
      <c r="P134" s="270"/>
      <c r="Q134" s="273"/>
      <c r="R134" s="273"/>
    </row>
    <row r="135" spans="2:18" s="63" customFormat="1" ht="15">
      <c r="B135" s="285"/>
      <c r="C135" s="229"/>
      <c r="D135" s="229"/>
      <c r="E135" s="229"/>
      <c r="F135" s="229"/>
      <c r="G135" s="229"/>
      <c r="H135" s="229"/>
      <c r="P135" s="270"/>
      <c r="Q135" s="273"/>
      <c r="R135" s="273"/>
    </row>
    <row r="136" spans="1:18" s="63" customFormat="1" ht="15">
      <c r="A136" s="238"/>
      <c r="B136" s="298"/>
      <c r="C136" s="215"/>
      <c r="D136" s="213"/>
      <c r="E136" s="230"/>
      <c r="F136" s="230"/>
      <c r="G136" s="230"/>
      <c r="H136" s="230"/>
      <c r="P136" s="270"/>
      <c r="Q136" s="273"/>
      <c r="R136" s="273"/>
    </row>
    <row r="137" spans="1:18" s="63" customFormat="1" ht="15">
      <c r="A137" s="36"/>
      <c r="B137" s="291"/>
      <c r="C137" s="215"/>
      <c r="D137" s="292"/>
      <c r="E137" s="231"/>
      <c r="F137" s="231"/>
      <c r="G137" s="231"/>
      <c r="H137" s="231"/>
      <c r="P137" s="270"/>
      <c r="Q137" s="273"/>
      <c r="R137" s="273"/>
    </row>
    <row r="138" spans="1:18" s="63" customFormat="1" ht="15">
      <c r="A138" s="238"/>
      <c r="B138" s="66"/>
      <c r="C138" s="215"/>
      <c r="D138" s="287"/>
      <c r="E138" s="231"/>
      <c r="F138" s="231"/>
      <c r="G138" s="231"/>
      <c r="H138" s="231"/>
      <c r="P138" s="270"/>
      <c r="Q138" s="273"/>
      <c r="R138" s="273"/>
    </row>
    <row r="139" spans="1:18" s="63" customFormat="1" ht="15">
      <c r="A139" s="36"/>
      <c r="B139" s="66"/>
      <c r="C139" s="215"/>
      <c r="D139" s="287"/>
      <c r="E139" s="232"/>
      <c r="F139" s="232"/>
      <c r="G139" s="232"/>
      <c r="H139" s="232"/>
      <c r="P139" s="270"/>
      <c r="Q139" s="273"/>
      <c r="R139" s="273"/>
    </row>
    <row r="140" spans="1:18" s="63" customFormat="1" ht="15">
      <c r="A140" s="36"/>
      <c r="B140" s="289"/>
      <c r="C140" s="295"/>
      <c r="D140" s="213"/>
      <c r="E140" s="49"/>
      <c r="F140" s="49"/>
      <c r="G140" s="49"/>
      <c r="H140" s="49"/>
      <c r="P140" s="270"/>
      <c r="Q140" s="273"/>
      <c r="R140" s="273"/>
    </row>
    <row r="141" spans="1:18" s="63" customFormat="1" ht="15">
      <c r="A141" s="238"/>
      <c r="B141" s="289"/>
      <c r="C141" s="295"/>
      <c r="D141" s="213"/>
      <c r="E141" s="230"/>
      <c r="F141" s="230"/>
      <c r="G141" s="230"/>
      <c r="H141" s="230"/>
      <c r="P141" s="270"/>
      <c r="Q141" s="273"/>
      <c r="R141" s="273"/>
    </row>
    <row r="142" spans="1:18" s="63" customFormat="1" ht="15">
      <c r="A142" s="36"/>
      <c r="B142" s="289"/>
      <c r="C142" s="295"/>
      <c r="D142" s="213"/>
      <c r="E142" s="230"/>
      <c r="F142" s="230"/>
      <c r="G142" s="230"/>
      <c r="H142" s="230"/>
      <c r="P142" s="270"/>
      <c r="Q142" s="273"/>
      <c r="R142" s="273"/>
    </row>
    <row r="143" spans="1:18" s="63" customFormat="1" ht="15">
      <c r="A143" s="238"/>
      <c r="B143" s="289"/>
      <c r="C143" s="295"/>
      <c r="D143" s="213"/>
      <c r="E143" s="230"/>
      <c r="F143" s="230"/>
      <c r="G143" s="230"/>
      <c r="H143" s="230"/>
      <c r="P143" s="270"/>
      <c r="Q143" s="273"/>
      <c r="R143" s="273"/>
    </row>
    <row r="144" spans="3:18" s="63" customFormat="1" ht="15">
      <c r="C144" s="285"/>
      <c r="E144" s="90"/>
      <c r="P144" s="270"/>
      <c r="Q144" s="273"/>
      <c r="R144" s="273"/>
    </row>
    <row r="145" spans="2:18" s="63" customFormat="1" ht="15">
      <c r="B145" s="285"/>
      <c r="C145" s="229"/>
      <c r="D145" s="229"/>
      <c r="E145" s="229"/>
      <c r="F145" s="229"/>
      <c r="G145" s="229"/>
      <c r="P145" s="270"/>
      <c r="Q145" s="273"/>
      <c r="R145" s="273"/>
    </row>
    <row r="146" spans="1:18" s="63" customFormat="1" ht="15">
      <c r="A146" s="36"/>
      <c r="B146" s="298"/>
      <c r="C146" s="215"/>
      <c r="D146" s="213"/>
      <c r="E146" s="230"/>
      <c r="F146" s="230"/>
      <c r="G146" s="230"/>
      <c r="P146" s="270"/>
      <c r="Q146" s="273"/>
      <c r="R146" s="273"/>
    </row>
    <row r="147" spans="1:18" s="63" customFormat="1" ht="15">
      <c r="A147" s="284"/>
      <c r="B147" s="299"/>
      <c r="C147" s="215"/>
      <c r="D147" s="215"/>
      <c r="E147" s="49"/>
      <c r="F147" s="49"/>
      <c r="G147" s="49"/>
      <c r="P147" s="270"/>
      <c r="Q147" s="273"/>
      <c r="R147" s="273"/>
    </row>
    <row r="148" spans="1:18" s="63" customFormat="1" ht="15">
      <c r="A148" s="36"/>
      <c r="B148" s="289"/>
      <c r="C148" s="300"/>
      <c r="D148" s="301"/>
      <c r="E148" s="232"/>
      <c r="F148" s="232"/>
      <c r="G148" s="232"/>
      <c r="P148" s="270"/>
      <c r="Q148" s="273"/>
      <c r="R148" s="273"/>
    </row>
    <row r="149" spans="1:18" s="63" customFormat="1" ht="15">
      <c r="A149" s="238"/>
      <c r="B149" s="289"/>
      <c r="C149" s="300"/>
      <c r="D149" s="301"/>
      <c r="E149" s="302"/>
      <c r="F149" s="302"/>
      <c r="G149" s="302"/>
      <c r="P149" s="270"/>
      <c r="Q149" s="273"/>
      <c r="R149" s="273"/>
    </row>
    <row r="150" spans="1:18" s="63" customFormat="1" ht="15">
      <c r="A150" s="36"/>
      <c r="B150" s="289"/>
      <c r="C150" s="295"/>
      <c r="D150" s="213"/>
      <c r="E150" s="49"/>
      <c r="F150" s="49"/>
      <c r="G150" s="49"/>
      <c r="P150" s="270"/>
      <c r="Q150" s="273"/>
      <c r="R150" s="273"/>
    </row>
    <row r="151" spans="1:18" s="63" customFormat="1" ht="15">
      <c r="A151" s="238"/>
      <c r="B151" s="289"/>
      <c r="C151" s="295"/>
      <c r="D151" s="213"/>
      <c r="E151" s="230"/>
      <c r="F151" s="230"/>
      <c r="G151" s="230"/>
      <c r="P151" s="270"/>
      <c r="Q151" s="273"/>
      <c r="R151" s="273"/>
    </row>
    <row r="152" spans="1:18" s="63" customFormat="1" ht="15">
      <c r="A152" s="36"/>
      <c r="B152" s="289"/>
      <c r="C152" s="295"/>
      <c r="D152" s="213"/>
      <c r="E152" s="230"/>
      <c r="F152" s="230"/>
      <c r="G152" s="230"/>
      <c r="P152" s="270"/>
      <c r="Q152" s="273"/>
      <c r="R152" s="273"/>
    </row>
    <row r="153" spans="1:18" s="63" customFormat="1" ht="15">
      <c r="A153" s="36"/>
      <c r="B153" s="289"/>
      <c r="C153" s="295"/>
      <c r="D153" s="213"/>
      <c r="E153" s="49"/>
      <c r="F153" s="49"/>
      <c r="G153" s="49"/>
      <c r="P153" s="270"/>
      <c r="Q153" s="273"/>
      <c r="R153" s="273"/>
    </row>
    <row r="154" spans="1:18" s="63" customFormat="1" ht="15">
      <c r="A154" s="36"/>
      <c r="B154" s="289"/>
      <c r="C154" s="295"/>
      <c r="D154" s="213"/>
      <c r="E154" s="49"/>
      <c r="F154" s="49"/>
      <c r="G154" s="49"/>
      <c r="P154" s="270"/>
      <c r="Q154" s="273"/>
      <c r="R154" s="273"/>
    </row>
    <row r="155" spans="3:18" s="63" customFormat="1" ht="15">
      <c r="C155" s="285"/>
      <c r="E155" s="90"/>
      <c r="P155" s="270"/>
      <c r="Q155" s="273"/>
      <c r="R155" s="273"/>
    </row>
    <row r="156" spans="2:18" s="63" customFormat="1" ht="15">
      <c r="B156" s="285"/>
      <c r="C156" s="229"/>
      <c r="D156" s="229"/>
      <c r="E156" s="229"/>
      <c r="F156" s="229"/>
      <c r="G156" s="229"/>
      <c r="P156" s="270"/>
      <c r="Q156" s="273"/>
      <c r="R156" s="273"/>
    </row>
    <row r="157" spans="1:18" s="63" customFormat="1" ht="15">
      <c r="A157" s="47"/>
      <c r="B157" s="303"/>
      <c r="C157" s="213"/>
      <c r="D157" s="213"/>
      <c r="E157" s="230"/>
      <c r="F157" s="230"/>
      <c r="G157" s="230"/>
      <c r="P157" s="270"/>
      <c r="Q157" s="273"/>
      <c r="R157" s="273"/>
    </row>
    <row r="158" spans="1:18" s="63" customFormat="1" ht="15">
      <c r="A158" s="284"/>
      <c r="B158" s="298"/>
      <c r="C158" s="215"/>
      <c r="D158" s="213"/>
      <c r="E158" s="49"/>
      <c r="F158" s="49"/>
      <c r="G158" s="49"/>
      <c r="P158" s="270"/>
      <c r="Q158" s="273"/>
      <c r="R158" s="273"/>
    </row>
    <row r="159" spans="1:18" s="63" customFormat="1" ht="15">
      <c r="A159" s="284"/>
      <c r="B159" s="289"/>
      <c r="C159" s="295"/>
      <c r="D159" s="213"/>
      <c r="E159" s="230"/>
      <c r="F159" s="230"/>
      <c r="G159" s="230"/>
      <c r="P159" s="270"/>
      <c r="Q159" s="273"/>
      <c r="R159" s="273"/>
    </row>
    <row r="160" spans="1:18" s="63" customFormat="1" ht="15">
      <c r="A160" s="284"/>
      <c r="B160" s="289"/>
      <c r="C160" s="295"/>
      <c r="D160" s="213"/>
      <c r="E160" s="230"/>
      <c r="F160" s="230"/>
      <c r="G160" s="230"/>
      <c r="P160" s="270"/>
      <c r="Q160" s="273"/>
      <c r="R160" s="273"/>
    </row>
    <row r="161" spans="1:18" s="63" customFormat="1" ht="15">
      <c r="A161" s="47"/>
      <c r="B161" s="289"/>
      <c r="C161" s="304"/>
      <c r="D161" s="213"/>
      <c r="E161" s="230"/>
      <c r="F161" s="230"/>
      <c r="G161" s="230"/>
      <c r="P161" s="270"/>
      <c r="Q161" s="273"/>
      <c r="R161" s="273"/>
    </row>
    <row r="162" spans="1:18" s="63" customFormat="1" ht="15">
      <c r="A162" s="47"/>
      <c r="B162" s="289"/>
      <c r="C162" s="295"/>
      <c r="D162" s="215"/>
      <c r="E162" s="49"/>
      <c r="F162" s="49"/>
      <c r="G162" s="49"/>
      <c r="P162" s="270"/>
      <c r="Q162" s="273"/>
      <c r="R162" s="273"/>
    </row>
    <row r="163" spans="1:18" s="63" customFormat="1" ht="15">
      <c r="A163" s="284"/>
      <c r="B163" s="289"/>
      <c r="C163" s="295"/>
      <c r="D163" s="213"/>
      <c r="E163" s="49"/>
      <c r="F163" s="49"/>
      <c r="G163" s="49"/>
      <c r="P163" s="270"/>
      <c r="Q163" s="273"/>
      <c r="R163" s="273"/>
    </row>
    <row r="164" spans="1:18" s="63" customFormat="1" ht="15">
      <c r="A164" s="284"/>
      <c r="B164" s="289"/>
      <c r="C164" s="305"/>
      <c r="D164" s="214"/>
      <c r="E164" s="297"/>
      <c r="F164" s="297"/>
      <c r="G164" s="297"/>
      <c r="P164" s="270"/>
      <c r="Q164" s="273"/>
      <c r="R164" s="273"/>
    </row>
    <row r="165" spans="1:18" s="63" customFormat="1" ht="15">
      <c r="A165" s="284"/>
      <c r="B165" s="289"/>
      <c r="C165" s="305"/>
      <c r="D165" s="214"/>
      <c r="E165" s="297"/>
      <c r="F165" s="297"/>
      <c r="G165" s="297"/>
      <c r="P165" s="270"/>
      <c r="Q165" s="273"/>
      <c r="R165" s="273"/>
    </row>
    <row r="166" spans="1:18" s="63" customFormat="1" ht="15">
      <c r="A166" s="284"/>
      <c r="B166" s="289"/>
      <c r="C166" s="214"/>
      <c r="D166" s="214"/>
      <c r="E166" s="297"/>
      <c r="F166" s="297"/>
      <c r="G166" s="297"/>
      <c r="P166" s="270"/>
      <c r="Q166" s="273"/>
      <c r="R166" s="273"/>
    </row>
    <row r="167" spans="3:18" s="63" customFormat="1" ht="15">
      <c r="C167" s="285"/>
      <c r="D167" s="90"/>
      <c r="E167" s="90"/>
      <c r="F167" s="90"/>
      <c r="G167" s="90"/>
      <c r="H167" s="90"/>
      <c r="P167" s="270"/>
      <c r="Q167" s="273"/>
      <c r="R167" s="273"/>
    </row>
    <row r="168" spans="2:18" s="63" customFormat="1" ht="15">
      <c r="B168" s="285"/>
      <c r="C168" s="229"/>
      <c r="D168" s="229"/>
      <c r="E168" s="229"/>
      <c r="F168" s="229"/>
      <c r="G168" s="229"/>
      <c r="P168" s="270"/>
      <c r="Q168" s="273"/>
      <c r="R168" s="273"/>
    </row>
    <row r="169" spans="1:18" s="63" customFormat="1" ht="15">
      <c r="A169" s="284"/>
      <c r="B169" s="289"/>
      <c r="C169" s="295"/>
      <c r="D169" s="213"/>
      <c r="E169" s="230"/>
      <c r="F169" s="230"/>
      <c r="G169" s="230"/>
      <c r="P169" s="270"/>
      <c r="Q169" s="273"/>
      <c r="R169" s="273"/>
    </row>
    <row r="170" spans="1:18" s="63" customFormat="1" ht="15">
      <c r="A170" s="284"/>
      <c r="B170" s="289"/>
      <c r="C170" s="295"/>
      <c r="D170" s="213"/>
      <c r="E170" s="230"/>
      <c r="F170" s="230"/>
      <c r="G170" s="230"/>
      <c r="P170" s="270"/>
      <c r="Q170" s="273"/>
      <c r="R170" s="273"/>
    </row>
    <row r="171" spans="1:18" s="63" customFormat="1" ht="15">
      <c r="A171" s="284"/>
      <c r="B171" s="289"/>
      <c r="C171" s="295"/>
      <c r="D171" s="213"/>
      <c r="E171" s="230"/>
      <c r="F171" s="230"/>
      <c r="G171" s="230"/>
      <c r="P171" s="270"/>
      <c r="Q171" s="273"/>
      <c r="R171" s="273"/>
    </row>
    <row r="172" spans="1:18" s="63" customFormat="1" ht="15">
      <c r="A172" s="284"/>
      <c r="B172" s="289"/>
      <c r="C172" s="306"/>
      <c r="D172" s="214"/>
      <c r="E172" s="297"/>
      <c r="F172" s="297"/>
      <c r="G172" s="297"/>
      <c r="P172" s="270"/>
      <c r="Q172" s="273"/>
      <c r="R172" s="273"/>
    </row>
    <row r="173" spans="1:18" s="63" customFormat="1" ht="15">
      <c r="A173" s="284"/>
      <c r="B173" s="289"/>
      <c r="C173" s="306"/>
      <c r="D173" s="214"/>
      <c r="E173" s="297"/>
      <c r="F173" s="297"/>
      <c r="G173" s="297"/>
      <c r="P173" s="270"/>
      <c r="Q173" s="273"/>
      <c r="R173" s="273"/>
    </row>
    <row r="174" spans="1:18" s="63" customFormat="1" ht="15">
      <c r="A174" s="284"/>
      <c r="B174" s="289"/>
      <c r="C174" s="306"/>
      <c r="D174" s="214"/>
      <c r="E174" s="297"/>
      <c r="F174" s="297"/>
      <c r="G174" s="297"/>
      <c r="P174" s="270"/>
      <c r="Q174" s="273"/>
      <c r="R174" s="273"/>
    </row>
    <row r="175" spans="1:18" s="63" customFormat="1" ht="15">
      <c r="A175" s="284"/>
      <c r="B175" s="298"/>
      <c r="C175" s="306"/>
      <c r="D175" s="214"/>
      <c r="E175" s="297"/>
      <c r="F175" s="297"/>
      <c r="G175" s="297"/>
      <c r="P175" s="270"/>
      <c r="Q175" s="273"/>
      <c r="R175" s="273"/>
    </row>
    <row r="176" spans="3:18" s="63" customFormat="1" ht="15">
      <c r="C176" s="285"/>
      <c r="E176" s="90"/>
      <c r="P176" s="270"/>
      <c r="Q176" s="273"/>
      <c r="R176" s="273"/>
    </row>
    <row r="177" spans="2:18" s="63" customFormat="1" ht="15">
      <c r="B177" s="285"/>
      <c r="C177" s="229"/>
      <c r="D177" s="229"/>
      <c r="E177" s="229"/>
      <c r="F177" s="229"/>
      <c r="G177" s="229"/>
      <c r="P177" s="270"/>
      <c r="Q177" s="273"/>
      <c r="R177" s="273"/>
    </row>
    <row r="178" spans="1:18" s="63" customFormat="1" ht="15">
      <c r="A178" s="284"/>
      <c r="B178" s="289"/>
      <c r="C178" s="295"/>
      <c r="D178" s="213"/>
      <c r="E178" s="230"/>
      <c r="F178" s="230"/>
      <c r="G178" s="230"/>
      <c r="P178" s="270"/>
      <c r="Q178" s="273"/>
      <c r="R178" s="273"/>
    </row>
    <row r="179" spans="1:18" s="63" customFormat="1" ht="15">
      <c r="A179" s="284"/>
      <c r="B179" s="289"/>
      <c r="C179" s="295"/>
      <c r="D179" s="213"/>
      <c r="E179" s="230"/>
      <c r="F179" s="230"/>
      <c r="G179" s="230"/>
      <c r="P179" s="270"/>
      <c r="Q179" s="273"/>
      <c r="R179" s="273"/>
    </row>
    <row r="180" spans="1:18" s="63" customFormat="1" ht="15">
      <c r="A180" s="284"/>
      <c r="B180" s="289"/>
      <c r="C180" s="306"/>
      <c r="D180" s="214"/>
      <c r="E180" s="297"/>
      <c r="F180" s="297"/>
      <c r="G180" s="297"/>
      <c r="P180" s="270"/>
      <c r="Q180" s="273"/>
      <c r="R180" s="273"/>
    </row>
    <row r="181" spans="1:18" s="63" customFormat="1" ht="15">
      <c r="A181" s="284"/>
      <c r="B181" s="289"/>
      <c r="C181" s="214"/>
      <c r="D181" s="214"/>
      <c r="E181" s="297"/>
      <c r="F181" s="297"/>
      <c r="G181" s="297"/>
      <c r="P181" s="270"/>
      <c r="Q181" s="273"/>
      <c r="R181" s="273"/>
    </row>
    <row r="182" spans="1:18" s="63" customFormat="1" ht="15">
      <c r="A182" s="284"/>
      <c r="B182" s="289"/>
      <c r="C182" s="306"/>
      <c r="D182" s="214"/>
      <c r="E182" s="297"/>
      <c r="F182" s="297"/>
      <c r="G182" s="297"/>
      <c r="P182" s="270"/>
      <c r="Q182" s="273"/>
      <c r="R182" s="273"/>
    </row>
    <row r="183" spans="1:18" s="63" customFormat="1" ht="15">
      <c r="A183" s="284"/>
      <c r="B183" s="289"/>
      <c r="C183" s="306"/>
      <c r="D183" s="214"/>
      <c r="E183" s="297"/>
      <c r="F183" s="297"/>
      <c r="G183" s="297"/>
      <c r="P183" s="270"/>
      <c r="Q183" s="273"/>
      <c r="R183" s="273"/>
    </row>
    <row r="184" spans="1:18" s="63" customFormat="1" ht="15">
      <c r="A184" s="284"/>
      <c r="B184" s="298"/>
      <c r="C184" s="306"/>
      <c r="D184" s="214"/>
      <c r="E184" s="297"/>
      <c r="F184" s="297"/>
      <c r="G184" s="297"/>
      <c r="P184" s="270"/>
      <c r="Q184" s="273"/>
      <c r="R184" s="273"/>
    </row>
    <row r="185" spans="1:18" s="63" customFormat="1" ht="15">
      <c r="A185" s="307"/>
      <c r="B185" s="307"/>
      <c r="C185" s="308"/>
      <c r="D185" s="307"/>
      <c r="E185" s="309"/>
      <c r="F185" s="307"/>
      <c r="G185" s="307"/>
      <c r="H185" s="307"/>
      <c r="P185" s="270"/>
      <c r="Q185" s="273"/>
      <c r="R185" s="273"/>
    </row>
    <row r="186" spans="3:18" s="63" customFormat="1" ht="15">
      <c r="C186" s="285"/>
      <c r="E186" s="90"/>
      <c r="P186" s="270"/>
      <c r="Q186" s="273"/>
      <c r="R186" s="273"/>
    </row>
  </sheetData>
  <sheetProtection/>
  <mergeCells count="24">
    <mergeCell ref="A1:O1"/>
    <mergeCell ref="B13:I13"/>
    <mergeCell ref="E98:E99"/>
    <mergeCell ref="F98:F99"/>
    <mergeCell ref="G98:G99"/>
    <mergeCell ref="G103:G104"/>
    <mergeCell ref="J106:L106"/>
    <mergeCell ref="J107:L107"/>
    <mergeCell ref="F101:F102"/>
    <mergeCell ref="G101:G102"/>
    <mergeCell ref="D103:D104"/>
    <mergeCell ref="J103:L103"/>
    <mergeCell ref="J104:L104"/>
    <mergeCell ref="J101:L101"/>
    <mergeCell ref="I108:L108"/>
    <mergeCell ref="D94:E94"/>
    <mergeCell ref="F94:G94"/>
    <mergeCell ref="I97:L97"/>
    <mergeCell ref="D98:D99"/>
    <mergeCell ref="D101:D102"/>
    <mergeCell ref="E101:E102"/>
    <mergeCell ref="J102:L102"/>
    <mergeCell ref="E103:E104"/>
    <mergeCell ref="F103:F104"/>
  </mergeCells>
  <printOptions/>
  <pageMargins left="0.7" right="0.7" top="0.75" bottom="0.75" header="0.3" footer="0.3"/>
  <pageSetup horizontalDpi="600" verticalDpi="600" orientation="landscape" paperSize="9" r:id="rId1"/>
  <headerFooter>
    <oddHeader xml:space="preserve">&amp;R&amp;"Times New Roman,Normalny"Załącznik  nr 1 do Uchwały nr 236 Rady WMiI z dnia 31 marca 2015 roku </oddHeader>
  </headerFooter>
  <rowBreaks count="1" manualBreakCount="1">
    <brk id="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08"/>
  <sheetViews>
    <sheetView zoomScalePageLayoutView="0" workbookViewId="0" topLeftCell="A16">
      <selection activeCell="H33" sqref="H33"/>
    </sheetView>
  </sheetViews>
  <sheetFormatPr defaultColWidth="9.140625" defaultRowHeight="15"/>
  <cols>
    <col min="1" max="1" width="3.8515625" style="0" customWidth="1"/>
    <col min="2" max="2" width="34.8515625" style="0" bestFit="1" customWidth="1"/>
    <col min="3" max="3" width="6.7109375" style="199" customWidth="1"/>
    <col min="4" max="4" width="6.7109375" style="0" customWidth="1"/>
    <col min="5" max="5" width="6.7109375" style="34" customWidth="1"/>
    <col min="6" max="15" width="6.7109375" style="0" customWidth="1"/>
    <col min="16" max="16" width="6.7109375" style="262" customWidth="1"/>
    <col min="17" max="18" width="6.7109375" style="245" customWidth="1"/>
    <col min="19" max="19" width="4.7109375" style="0" customWidth="1"/>
  </cols>
  <sheetData>
    <row r="1" spans="1:16" ht="15.75">
      <c r="A1" s="387" t="s">
        <v>144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244"/>
    </row>
    <row r="2" spans="1:16" ht="15.75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44"/>
    </row>
    <row r="3" spans="1:16" ht="15.75">
      <c r="A3" s="34"/>
      <c r="B3" s="275" t="s">
        <v>133</v>
      </c>
      <c r="C3" s="276"/>
      <c r="D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244"/>
    </row>
    <row r="4" spans="2:16" ht="15.75">
      <c r="B4" s="277" t="s">
        <v>134</v>
      </c>
      <c r="C4"/>
      <c r="E4"/>
      <c r="P4" s="244"/>
    </row>
    <row r="5" spans="2:16" ht="15.75">
      <c r="B5" s="277" t="s">
        <v>136</v>
      </c>
      <c r="C5"/>
      <c r="E5"/>
      <c r="P5" s="244"/>
    </row>
    <row r="6" spans="2:16" ht="15.75">
      <c r="B6" s="277" t="s">
        <v>137</v>
      </c>
      <c r="C6"/>
      <c r="E6"/>
      <c r="P6" s="244"/>
    </row>
    <row r="7" spans="2:16" ht="15.75">
      <c r="B7" s="277" t="s">
        <v>135</v>
      </c>
      <c r="C7"/>
      <c r="E7"/>
      <c r="P7" s="244"/>
    </row>
    <row r="8" spans="1:16" ht="15">
      <c r="A8" s="1"/>
      <c r="B8" s="1"/>
      <c r="C8" s="190"/>
      <c r="D8" s="1"/>
      <c r="E8" s="151"/>
      <c r="F8" s="1"/>
      <c r="G8" s="1"/>
      <c r="H8" s="1"/>
      <c r="I8" s="1"/>
      <c r="J8" s="1"/>
      <c r="K8" s="1"/>
      <c r="L8" s="1"/>
      <c r="M8" s="1"/>
      <c r="N8" s="1"/>
      <c r="O8" s="1"/>
      <c r="P8" s="246"/>
    </row>
    <row r="9" spans="1:16" ht="15">
      <c r="A9" s="2" t="s">
        <v>0</v>
      </c>
      <c r="B9" s="3" t="s">
        <v>8</v>
      </c>
      <c r="C9" s="2"/>
      <c r="D9" s="2" t="s">
        <v>2</v>
      </c>
      <c r="E9" s="152" t="s">
        <v>1</v>
      </c>
      <c r="F9" s="102" t="s">
        <v>9</v>
      </c>
      <c r="G9" s="44"/>
      <c r="H9" s="44"/>
      <c r="I9" s="44"/>
      <c r="J9" s="44"/>
      <c r="K9" s="44"/>
      <c r="L9" s="44"/>
      <c r="M9" s="44"/>
      <c r="N9" s="44"/>
      <c r="O9" s="45"/>
      <c r="P9" s="247"/>
    </row>
    <row r="10" spans="1:16" ht="15">
      <c r="A10" s="5"/>
      <c r="B10" s="6"/>
      <c r="C10" s="8" t="s">
        <v>5</v>
      </c>
      <c r="D10" s="8" t="s">
        <v>4</v>
      </c>
      <c r="E10" s="153" t="s">
        <v>3</v>
      </c>
      <c r="F10" s="100"/>
      <c r="G10" s="100"/>
      <c r="H10" s="100"/>
      <c r="I10" s="101"/>
      <c r="J10" s="101"/>
      <c r="K10" s="101"/>
      <c r="L10" s="101"/>
      <c r="M10" s="101"/>
      <c r="N10" s="101"/>
      <c r="O10" s="101"/>
      <c r="P10" s="248"/>
    </row>
    <row r="11" spans="1:16" ht="15">
      <c r="A11" s="5"/>
      <c r="B11" s="1"/>
      <c r="C11" s="191"/>
      <c r="D11" s="5"/>
      <c r="E11" s="153" t="s">
        <v>5</v>
      </c>
      <c r="F11" s="4" t="s">
        <v>6</v>
      </c>
      <c r="G11" s="4" t="s">
        <v>10</v>
      </c>
      <c r="H11" s="4" t="s">
        <v>11</v>
      </c>
      <c r="I11" s="4" t="s">
        <v>12</v>
      </c>
      <c r="J11" s="4" t="s">
        <v>85</v>
      </c>
      <c r="K11" s="4" t="s">
        <v>87</v>
      </c>
      <c r="L11" s="11" t="s">
        <v>86</v>
      </c>
      <c r="M11" s="11" t="s">
        <v>120</v>
      </c>
      <c r="N11" s="11" t="s">
        <v>121</v>
      </c>
      <c r="O11" s="11" t="s">
        <v>114</v>
      </c>
      <c r="P11" s="249" t="s">
        <v>123</v>
      </c>
    </row>
    <row r="12" spans="1:16" ht="15">
      <c r="A12" s="5"/>
      <c r="B12" s="6"/>
      <c r="C12" s="192"/>
      <c r="D12" s="5"/>
      <c r="E12" s="154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249"/>
    </row>
    <row r="13" spans="1:16" ht="16.5" thickBot="1">
      <c r="A13" s="4"/>
      <c r="B13" s="388" t="s">
        <v>13</v>
      </c>
      <c r="C13" s="389"/>
      <c r="D13" s="389"/>
      <c r="E13" s="389"/>
      <c r="F13" s="390"/>
      <c r="G13" s="390"/>
      <c r="H13" s="390"/>
      <c r="I13" s="390"/>
      <c r="J13" s="46"/>
      <c r="K13" s="46"/>
      <c r="L13" s="46"/>
      <c r="M13" s="46"/>
      <c r="N13" s="46"/>
      <c r="O13" s="46"/>
      <c r="P13" s="250"/>
    </row>
    <row r="14" spans="1:18" ht="15">
      <c r="A14" s="9">
        <v>1</v>
      </c>
      <c r="B14" s="16" t="s">
        <v>14</v>
      </c>
      <c r="C14" s="193">
        <v>1</v>
      </c>
      <c r="D14" s="29">
        <v>0.25</v>
      </c>
      <c r="E14" s="127" t="s">
        <v>18</v>
      </c>
      <c r="F14" s="158">
        <v>2</v>
      </c>
      <c r="G14" s="159"/>
      <c r="H14" s="160"/>
      <c r="I14" s="161">
        <v>2</v>
      </c>
      <c r="J14" s="162">
        <v>3</v>
      </c>
      <c r="K14" s="162">
        <f aca="true" t="shared" si="0" ref="K14:K24">F14+G14+H14</f>
        <v>2</v>
      </c>
      <c r="L14" s="162">
        <f>F14+G14+H14+I14</f>
        <v>4</v>
      </c>
      <c r="M14" s="162">
        <v>0</v>
      </c>
      <c r="N14" s="162">
        <f>J14+L14</f>
        <v>7</v>
      </c>
      <c r="O14" s="163" t="s">
        <v>115</v>
      </c>
      <c r="P14" s="251"/>
      <c r="Q14" s="245">
        <f aca="true" t="shared" si="1" ref="Q14:Q25">IF(E14="Egz.",1,0)</f>
        <v>0</v>
      </c>
      <c r="R14" s="245">
        <f>N14/D14</f>
        <v>28</v>
      </c>
    </row>
    <row r="15" spans="1:18" ht="15">
      <c r="A15" s="9">
        <v>2</v>
      </c>
      <c r="B15" s="16" t="s">
        <v>15</v>
      </c>
      <c r="C15" s="193">
        <v>1</v>
      </c>
      <c r="D15" s="29">
        <v>0.25</v>
      </c>
      <c r="E15" s="127" t="s">
        <v>18</v>
      </c>
      <c r="F15" s="128">
        <v>2</v>
      </c>
      <c r="G15" s="164"/>
      <c r="H15" s="165"/>
      <c r="I15" s="148">
        <v>2</v>
      </c>
      <c r="J15" s="149">
        <v>3</v>
      </c>
      <c r="K15" s="149">
        <f t="shared" si="0"/>
        <v>2</v>
      </c>
      <c r="L15" s="149">
        <f>F15+G15+H15+I15</f>
        <v>4</v>
      </c>
      <c r="M15" s="149">
        <v>0</v>
      </c>
      <c r="N15" s="149">
        <f aca="true" t="shared" si="2" ref="N15:N25">J15+L15</f>
        <v>7</v>
      </c>
      <c r="O15" s="150" t="s">
        <v>115</v>
      </c>
      <c r="P15" s="251"/>
      <c r="Q15" s="245">
        <f t="shared" si="1"/>
        <v>0</v>
      </c>
      <c r="R15" s="245">
        <f aca="true" t="shared" si="3" ref="R15:R25">N15/D15</f>
        <v>28</v>
      </c>
    </row>
    <row r="16" spans="1:18" ht="15">
      <c r="A16" s="9">
        <v>3</v>
      </c>
      <c r="B16" s="16" t="s">
        <v>16</v>
      </c>
      <c r="C16" s="193">
        <v>1</v>
      </c>
      <c r="D16" s="29">
        <v>0.5</v>
      </c>
      <c r="E16" s="127" t="s">
        <v>18</v>
      </c>
      <c r="F16" s="128">
        <v>4</v>
      </c>
      <c r="G16" s="164"/>
      <c r="H16" s="165"/>
      <c r="I16" s="148">
        <v>4</v>
      </c>
      <c r="J16" s="149">
        <v>6</v>
      </c>
      <c r="K16" s="149">
        <f t="shared" si="0"/>
        <v>4</v>
      </c>
      <c r="L16" s="149">
        <f aca="true" t="shared" si="4" ref="L16:L35">F16+G16+H16+I16</f>
        <v>8</v>
      </c>
      <c r="M16" s="149">
        <v>0</v>
      </c>
      <c r="N16" s="149">
        <f t="shared" si="2"/>
        <v>14</v>
      </c>
      <c r="O16" s="150" t="s">
        <v>115</v>
      </c>
      <c r="P16" s="251"/>
      <c r="Q16" s="245">
        <f t="shared" si="1"/>
        <v>0</v>
      </c>
      <c r="R16" s="245">
        <f t="shared" si="3"/>
        <v>28</v>
      </c>
    </row>
    <row r="17" spans="1:18" ht="15">
      <c r="A17" s="9">
        <v>4</v>
      </c>
      <c r="B17" s="17" t="s">
        <v>17</v>
      </c>
      <c r="C17" s="194">
        <v>1</v>
      </c>
      <c r="D17" s="29">
        <v>0.5</v>
      </c>
      <c r="E17" s="127" t="s">
        <v>18</v>
      </c>
      <c r="F17" s="128">
        <v>4</v>
      </c>
      <c r="G17" s="164"/>
      <c r="H17" s="165"/>
      <c r="I17" s="148">
        <v>4</v>
      </c>
      <c r="J17" s="149">
        <v>6</v>
      </c>
      <c r="K17" s="149">
        <f t="shared" si="0"/>
        <v>4</v>
      </c>
      <c r="L17" s="149">
        <f t="shared" si="4"/>
        <v>8</v>
      </c>
      <c r="M17" s="149">
        <v>0</v>
      </c>
      <c r="N17" s="149">
        <f t="shared" si="2"/>
        <v>14</v>
      </c>
      <c r="O17" s="150" t="s">
        <v>115</v>
      </c>
      <c r="P17" s="251"/>
      <c r="Q17" s="245">
        <f t="shared" si="1"/>
        <v>0</v>
      </c>
      <c r="R17" s="245">
        <f t="shared" si="3"/>
        <v>28</v>
      </c>
    </row>
    <row r="18" spans="1:18" ht="15">
      <c r="A18" s="9">
        <v>5</v>
      </c>
      <c r="B18" s="40" t="s">
        <v>147</v>
      </c>
      <c r="C18" s="282">
        <v>5</v>
      </c>
      <c r="D18" s="29">
        <v>0.5</v>
      </c>
      <c r="E18" s="127" t="s">
        <v>18</v>
      </c>
      <c r="F18" s="128">
        <v>4</v>
      </c>
      <c r="G18" s="164"/>
      <c r="H18" s="165"/>
      <c r="I18" s="148">
        <v>4</v>
      </c>
      <c r="J18" s="149">
        <v>6</v>
      </c>
      <c r="K18" s="149">
        <f t="shared" si="0"/>
        <v>4</v>
      </c>
      <c r="L18" s="149">
        <f t="shared" si="4"/>
        <v>8</v>
      </c>
      <c r="M18" s="149">
        <v>0</v>
      </c>
      <c r="N18" s="149">
        <f t="shared" si="2"/>
        <v>14</v>
      </c>
      <c r="O18" s="150" t="s">
        <v>115</v>
      </c>
      <c r="P18" s="251"/>
      <c r="Q18" s="245">
        <f t="shared" si="1"/>
        <v>0</v>
      </c>
      <c r="R18" s="245">
        <f t="shared" si="3"/>
        <v>28</v>
      </c>
    </row>
    <row r="19" spans="1:18" ht="15">
      <c r="A19" s="9">
        <v>6</v>
      </c>
      <c r="B19" s="221" t="s">
        <v>19</v>
      </c>
      <c r="C19" s="195">
        <v>1</v>
      </c>
      <c r="D19" s="29">
        <v>2</v>
      </c>
      <c r="E19" s="127" t="s">
        <v>21</v>
      </c>
      <c r="F19" s="128">
        <v>30</v>
      </c>
      <c r="G19" s="164"/>
      <c r="H19" s="165"/>
      <c r="I19" s="148"/>
      <c r="J19" s="149">
        <v>30</v>
      </c>
      <c r="K19" s="149">
        <f t="shared" si="0"/>
        <v>30</v>
      </c>
      <c r="L19" s="149">
        <f t="shared" si="4"/>
        <v>30</v>
      </c>
      <c r="M19" s="149">
        <v>0</v>
      </c>
      <c r="N19" s="149">
        <f t="shared" si="2"/>
        <v>60</v>
      </c>
      <c r="O19" s="150" t="s">
        <v>116</v>
      </c>
      <c r="P19" s="251" t="s">
        <v>141</v>
      </c>
      <c r="Q19" s="245">
        <f t="shared" si="1"/>
        <v>0</v>
      </c>
      <c r="R19" s="245">
        <f t="shared" si="3"/>
        <v>30</v>
      </c>
    </row>
    <row r="20" spans="1:18" ht="15">
      <c r="A20" s="9">
        <v>7</v>
      </c>
      <c r="B20" s="222" t="s">
        <v>20</v>
      </c>
      <c r="C20" s="195">
        <v>2</v>
      </c>
      <c r="D20" s="29">
        <v>2</v>
      </c>
      <c r="E20" s="127" t="s">
        <v>21</v>
      </c>
      <c r="F20" s="128">
        <v>30</v>
      </c>
      <c r="G20" s="164"/>
      <c r="H20" s="165"/>
      <c r="I20" s="148"/>
      <c r="J20" s="149">
        <v>30</v>
      </c>
      <c r="K20" s="149">
        <f t="shared" si="0"/>
        <v>30</v>
      </c>
      <c r="L20" s="149">
        <f t="shared" si="4"/>
        <v>30</v>
      </c>
      <c r="M20" s="149">
        <v>0</v>
      </c>
      <c r="N20" s="149">
        <f t="shared" si="2"/>
        <v>60</v>
      </c>
      <c r="O20" s="150" t="s">
        <v>116</v>
      </c>
      <c r="P20" s="251" t="s">
        <v>141</v>
      </c>
      <c r="Q20" s="245">
        <f t="shared" si="1"/>
        <v>0</v>
      </c>
      <c r="R20" s="245">
        <f t="shared" si="3"/>
        <v>30</v>
      </c>
    </row>
    <row r="21" spans="1:18" ht="15">
      <c r="A21" s="39">
        <v>9</v>
      </c>
      <c r="B21" s="222" t="s">
        <v>22</v>
      </c>
      <c r="C21" s="195">
        <v>2</v>
      </c>
      <c r="D21" s="29">
        <v>2</v>
      </c>
      <c r="E21" s="127" t="s">
        <v>21</v>
      </c>
      <c r="F21" s="128"/>
      <c r="G21" s="164">
        <v>30</v>
      </c>
      <c r="H21" s="165"/>
      <c r="I21" s="148"/>
      <c r="J21" s="149">
        <v>30</v>
      </c>
      <c r="K21" s="149">
        <f t="shared" si="0"/>
        <v>30</v>
      </c>
      <c r="L21" s="149">
        <f t="shared" si="4"/>
        <v>30</v>
      </c>
      <c r="M21" s="149">
        <v>30</v>
      </c>
      <c r="N21" s="149">
        <f t="shared" si="2"/>
        <v>60</v>
      </c>
      <c r="O21" s="150" t="s">
        <v>116</v>
      </c>
      <c r="P21" s="251"/>
      <c r="Q21" s="245">
        <f t="shared" si="1"/>
        <v>0</v>
      </c>
      <c r="R21" s="245">
        <f t="shared" si="3"/>
        <v>30</v>
      </c>
    </row>
    <row r="22" spans="1:18" ht="15">
      <c r="A22" s="9">
        <v>10</v>
      </c>
      <c r="B22" s="222" t="s">
        <v>23</v>
      </c>
      <c r="C22" s="195">
        <v>3</v>
      </c>
      <c r="D22" s="30">
        <v>2</v>
      </c>
      <c r="E22" s="127" t="s">
        <v>21</v>
      </c>
      <c r="F22" s="128"/>
      <c r="G22" s="164">
        <v>30</v>
      </c>
      <c r="H22" s="165"/>
      <c r="I22" s="148"/>
      <c r="J22" s="149">
        <v>30</v>
      </c>
      <c r="K22" s="149">
        <f t="shared" si="0"/>
        <v>30</v>
      </c>
      <c r="L22" s="149">
        <f t="shared" si="4"/>
        <v>30</v>
      </c>
      <c r="M22" s="149">
        <v>30</v>
      </c>
      <c r="N22" s="149">
        <f t="shared" si="2"/>
        <v>60</v>
      </c>
      <c r="O22" s="150" t="s">
        <v>116</v>
      </c>
      <c r="P22" s="251"/>
      <c r="Q22" s="245">
        <f t="shared" si="1"/>
        <v>0</v>
      </c>
      <c r="R22" s="245">
        <f t="shared" si="3"/>
        <v>30</v>
      </c>
    </row>
    <row r="23" spans="1:18" ht="15">
      <c r="A23" s="39">
        <v>11</v>
      </c>
      <c r="B23" s="222" t="s">
        <v>24</v>
      </c>
      <c r="C23" s="195">
        <v>4</v>
      </c>
      <c r="D23" s="30">
        <v>2</v>
      </c>
      <c r="E23" s="127" t="s">
        <v>21</v>
      </c>
      <c r="F23" s="128"/>
      <c r="G23" s="164">
        <v>30</v>
      </c>
      <c r="H23" s="165"/>
      <c r="I23" s="148"/>
      <c r="J23" s="149">
        <v>30</v>
      </c>
      <c r="K23" s="149">
        <f t="shared" si="0"/>
        <v>30</v>
      </c>
      <c r="L23" s="149">
        <f t="shared" si="4"/>
        <v>30</v>
      </c>
      <c r="M23" s="149">
        <v>30</v>
      </c>
      <c r="N23" s="149">
        <f t="shared" si="2"/>
        <v>60</v>
      </c>
      <c r="O23" s="150" t="s">
        <v>116</v>
      </c>
      <c r="P23" s="251"/>
      <c r="Q23" s="245">
        <f t="shared" si="1"/>
        <v>0</v>
      </c>
      <c r="R23" s="245">
        <f t="shared" si="3"/>
        <v>30</v>
      </c>
    </row>
    <row r="24" spans="1:18" ht="15">
      <c r="A24" s="39">
        <v>12</v>
      </c>
      <c r="B24" s="222" t="s">
        <v>25</v>
      </c>
      <c r="C24" s="195">
        <v>5</v>
      </c>
      <c r="D24" s="30">
        <v>2</v>
      </c>
      <c r="E24" s="127" t="s">
        <v>1</v>
      </c>
      <c r="F24" s="167"/>
      <c r="G24" s="35">
        <v>30</v>
      </c>
      <c r="H24" s="168"/>
      <c r="I24" s="169"/>
      <c r="J24" s="31">
        <v>30</v>
      </c>
      <c r="K24" s="31">
        <f t="shared" si="0"/>
        <v>30</v>
      </c>
      <c r="L24" s="31">
        <f t="shared" si="4"/>
        <v>30</v>
      </c>
      <c r="M24" s="31">
        <v>30</v>
      </c>
      <c r="N24" s="31">
        <f t="shared" si="2"/>
        <v>60</v>
      </c>
      <c r="O24" s="150" t="s">
        <v>116</v>
      </c>
      <c r="P24" s="251"/>
      <c r="Q24" s="245">
        <f t="shared" si="1"/>
        <v>1</v>
      </c>
      <c r="R24" s="245">
        <f t="shared" si="3"/>
        <v>30</v>
      </c>
    </row>
    <row r="25" spans="1:18" ht="15.75" thickBot="1">
      <c r="A25" s="39">
        <v>13</v>
      </c>
      <c r="B25" s="11" t="s">
        <v>26</v>
      </c>
      <c r="C25" s="195">
        <v>4</v>
      </c>
      <c r="D25" s="30">
        <v>1</v>
      </c>
      <c r="E25" s="166" t="s">
        <v>21</v>
      </c>
      <c r="F25" s="329"/>
      <c r="G25" s="330">
        <v>30</v>
      </c>
      <c r="H25" s="331"/>
      <c r="I25" s="332"/>
      <c r="J25" s="333">
        <v>0</v>
      </c>
      <c r="K25" s="333">
        <v>0</v>
      </c>
      <c r="L25" s="333">
        <f t="shared" si="4"/>
        <v>30</v>
      </c>
      <c r="M25" s="333">
        <v>30</v>
      </c>
      <c r="N25" s="333">
        <f t="shared" si="2"/>
        <v>30</v>
      </c>
      <c r="O25" s="334" t="s">
        <v>116</v>
      </c>
      <c r="P25" s="251"/>
      <c r="Q25" s="245">
        <f t="shared" si="1"/>
        <v>0</v>
      </c>
      <c r="R25" s="245">
        <f t="shared" si="3"/>
        <v>30</v>
      </c>
    </row>
    <row r="26" spans="1:16" ht="16.5" thickBot="1">
      <c r="A26" s="39"/>
      <c r="B26" s="187" t="s">
        <v>27</v>
      </c>
      <c r="C26" s="42"/>
      <c r="D26" s="42"/>
      <c r="E26" s="156"/>
      <c r="F26" s="42"/>
      <c r="G26" s="42"/>
      <c r="H26" s="42"/>
      <c r="I26" s="42"/>
      <c r="J26" s="42"/>
      <c r="K26" s="335"/>
      <c r="L26" s="42"/>
      <c r="M26" s="42"/>
      <c r="N26" s="42"/>
      <c r="O26" s="42"/>
      <c r="P26" s="252"/>
    </row>
    <row r="27" spans="1:18" ht="15">
      <c r="A27" s="38">
        <v>1</v>
      </c>
      <c r="B27" s="24" t="s">
        <v>31</v>
      </c>
      <c r="C27" s="195">
        <v>1</v>
      </c>
      <c r="D27" s="30">
        <v>5.5</v>
      </c>
      <c r="E27" s="166" t="s">
        <v>1</v>
      </c>
      <c r="F27" s="336">
        <v>30</v>
      </c>
      <c r="G27" s="283">
        <v>45</v>
      </c>
      <c r="H27" s="337"/>
      <c r="I27" s="338">
        <v>5</v>
      </c>
      <c r="J27" s="339">
        <v>60</v>
      </c>
      <c r="K27" s="162">
        <f aca="true" t="shared" si="5" ref="K27:K36">F27+G27+H27</f>
        <v>75</v>
      </c>
      <c r="L27" s="162">
        <f t="shared" si="4"/>
        <v>80</v>
      </c>
      <c r="M27" s="162">
        <v>30</v>
      </c>
      <c r="N27" s="162">
        <f>J27+L27</f>
        <v>140</v>
      </c>
      <c r="O27" s="340" t="s">
        <v>115</v>
      </c>
      <c r="P27" s="251" t="s">
        <v>124</v>
      </c>
      <c r="Q27" s="245">
        <f aca="true" t="shared" si="6" ref="Q27:Q36">IF(E27="Egz.",1,0)</f>
        <v>1</v>
      </c>
      <c r="R27" s="245">
        <f>N27/D27</f>
        <v>25.454545454545453</v>
      </c>
    </row>
    <row r="28" spans="1:18" ht="15">
      <c r="A28" s="38">
        <v>2</v>
      </c>
      <c r="B28" s="24" t="s">
        <v>29</v>
      </c>
      <c r="C28" s="195">
        <v>1</v>
      </c>
      <c r="D28" s="29">
        <v>5</v>
      </c>
      <c r="E28" s="127" t="s">
        <v>1</v>
      </c>
      <c r="F28" s="145">
        <v>30</v>
      </c>
      <c r="G28" s="146">
        <v>30</v>
      </c>
      <c r="H28" s="341"/>
      <c r="I28" s="148">
        <v>3</v>
      </c>
      <c r="J28" s="149">
        <v>62</v>
      </c>
      <c r="K28" s="149">
        <f t="shared" si="5"/>
        <v>60</v>
      </c>
      <c r="L28" s="149">
        <f t="shared" si="4"/>
        <v>63</v>
      </c>
      <c r="M28" s="149">
        <v>30</v>
      </c>
      <c r="N28" s="149">
        <f aca="true" t="shared" si="7" ref="N28:N35">J28+L28</f>
        <v>125</v>
      </c>
      <c r="O28" s="150" t="s">
        <v>115</v>
      </c>
      <c r="P28" s="251" t="s">
        <v>124</v>
      </c>
      <c r="Q28" s="245">
        <f t="shared" si="6"/>
        <v>1</v>
      </c>
      <c r="R28" s="245">
        <f aca="true" t="shared" si="8" ref="R28:R35">N28/D28</f>
        <v>25</v>
      </c>
    </row>
    <row r="29" spans="1:18" ht="15">
      <c r="A29" s="38">
        <v>3</v>
      </c>
      <c r="B29" s="18" t="s">
        <v>28</v>
      </c>
      <c r="C29" s="195">
        <v>1</v>
      </c>
      <c r="D29" s="30">
        <v>2</v>
      </c>
      <c r="E29" s="129" t="s">
        <v>21</v>
      </c>
      <c r="F29" s="138"/>
      <c r="G29" s="170">
        <v>30</v>
      </c>
      <c r="H29" s="140"/>
      <c r="I29" s="141">
        <v>0</v>
      </c>
      <c r="J29" s="142">
        <v>30</v>
      </c>
      <c r="K29" s="125">
        <f t="shared" si="5"/>
        <v>30</v>
      </c>
      <c r="L29" s="125">
        <f t="shared" si="4"/>
        <v>30</v>
      </c>
      <c r="M29" s="125">
        <v>30</v>
      </c>
      <c r="N29" s="125">
        <f t="shared" si="7"/>
        <v>60</v>
      </c>
      <c r="O29" s="143" t="s">
        <v>115</v>
      </c>
      <c r="P29" s="251" t="s">
        <v>124</v>
      </c>
      <c r="Q29" s="245">
        <f t="shared" si="6"/>
        <v>0</v>
      </c>
      <c r="R29" s="245">
        <f t="shared" si="8"/>
        <v>30</v>
      </c>
    </row>
    <row r="30" spans="1:18" ht="15">
      <c r="A30" s="38">
        <v>4</v>
      </c>
      <c r="B30" s="18" t="s">
        <v>30</v>
      </c>
      <c r="C30" s="196">
        <v>2</v>
      </c>
      <c r="D30" s="30">
        <v>6</v>
      </c>
      <c r="E30" s="129" t="s">
        <v>1</v>
      </c>
      <c r="F30" s="138">
        <v>30</v>
      </c>
      <c r="G30" s="139"/>
      <c r="H30" s="140">
        <v>45</v>
      </c>
      <c r="I30" s="141">
        <v>5</v>
      </c>
      <c r="J30" s="142">
        <v>70</v>
      </c>
      <c r="K30" s="125">
        <f t="shared" si="5"/>
        <v>75</v>
      </c>
      <c r="L30" s="125">
        <f t="shared" si="4"/>
        <v>80</v>
      </c>
      <c r="M30" s="125">
        <v>45</v>
      </c>
      <c r="N30" s="125">
        <f t="shared" si="7"/>
        <v>150</v>
      </c>
      <c r="O30" s="143" t="s">
        <v>115</v>
      </c>
      <c r="P30" s="251" t="s">
        <v>124</v>
      </c>
      <c r="Q30" s="245">
        <f t="shared" si="6"/>
        <v>1</v>
      </c>
      <c r="R30" s="245">
        <f t="shared" si="8"/>
        <v>25</v>
      </c>
    </row>
    <row r="31" spans="1:18" ht="15">
      <c r="A31" s="38">
        <v>5</v>
      </c>
      <c r="B31" s="18" t="s">
        <v>32</v>
      </c>
      <c r="C31" s="196">
        <v>2</v>
      </c>
      <c r="D31" s="30">
        <v>5</v>
      </c>
      <c r="E31" s="114" t="s">
        <v>1</v>
      </c>
      <c r="F31" s="138">
        <v>30</v>
      </c>
      <c r="G31" s="139">
        <v>30</v>
      </c>
      <c r="H31" s="140"/>
      <c r="I31" s="141">
        <v>5</v>
      </c>
      <c r="J31" s="142">
        <v>60</v>
      </c>
      <c r="K31" s="125">
        <f t="shared" si="5"/>
        <v>60</v>
      </c>
      <c r="L31" s="125">
        <f t="shared" si="4"/>
        <v>65</v>
      </c>
      <c r="M31" s="125">
        <v>30</v>
      </c>
      <c r="N31" s="125">
        <f t="shared" si="7"/>
        <v>125</v>
      </c>
      <c r="O31" s="143" t="s">
        <v>115</v>
      </c>
      <c r="P31" s="251" t="s">
        <v>124</v>
      </c>
      <c r="Q31" s="245">
        <f t="shared" si="6"/>
        <v>1</v>
      </c>
      <c r="R31" s="245">
        <f t="shared" si="8"/>
        <v>25</v>
      </c>
    </row>
    <row r="32" spans="1:18" ht="15">
      <c r="A32" s="15">
        <v>6</v>
      </c>
      <c r="B32" s="18" t="s">
        <v>33</v>
      </c>
      <c r="C32" s="195">
        <v>2</v>
      </c>
      <c r="D32" s="29">
        <v>3</v>
      </c>
      <c r="E32" s="114" t="s">
        <v>21</v>
      </c>
      <c r="F32" s="135"/>
      <c r="G32" s="136"/>
      <c r="H32" s="144">
        <v>45</v>
      </c>
      <c r="I32" s="124">
        <v>1</v>
      </c>
      <c r="J32" s="125">
        <v>40</v>
      </c>
      <c r="K32" s="125">
        <f t="shared" si="5"/>
        <v>45</v>
      </c>
      <c r="L32" s="125">
        <f t="shared" si="4"/>
        <v>46</v>
      </c>
      <c r="M32" s="125">
        <v>45</v>
      </c>
      <c r="N32" s="125">
        <f t="shared" si="7"/>
        <v>86</v>
      </c>
      <c r="O32" s="126" t="s">
        <v>115</v>
      </c>
      <c r="P32" s="251"/>
      <c r="Q32" s="245">
        <f t="shared" si="6"/>
        <v>0</v>
      </c>
      <c r="R32" s="245">
        <f t="shared" si="8"/>
        <v>28.666666666666668</v>
      </c>
    </row>
    <row r="33" spans="1:18" ht="15">
      <c r="A33" s="38">
        <v>7</v>
      </c>
      <c r="B33" s="18" t="s">
        <v>34</v>
      </c>
      <c r="C33" s="196">
        <v>3</v>
      </c>
      <c r="D33" s="30">
        <v>5</v>
      </c>
      <c r="E33" s="129" t="s">
        <v>1</v>
      </c>
      <c r="F33" s="135">
        <v>30</v>
      </c>
      <c r="G33" s="136">
        <v>30</v>
      </c>
      <c r="H33" s="144"/>
      <c r="I33" s="124">
        <v>5</v>
      </c>
      <c r="J33" s="125">
        <v>60</v>
      </c>
      <c r="K33" s="125">
        <f t="shared" si="5"/>
        <v>60</v>
      </c>
      <c r="L33" s="125">
        <f t="shared" si="4"/>
        <v>65</v>
      </c>
      <c r="M33" s="125">
        <v>30</v>
      </c>
      <c r="N33" s="125">
        <f t="shared" si="7"/>
        <v>125</v>
      </c>
      <c r="O33" s="126" t="s">
        <v>115</v>
      </c>
      <c r="P33" s="251" t="s">
        <v>124</v>
      </c>
      <c r="Q33" s="245">
        <f t="shared" si="6"/>
        <v>1</v>
      </c>
      <c r="R33" s="245">
        <f t="shared" si="8"/>
        <v>25</v>
      </c>
    </row>
    <row r="34" spans="1:18" ht="15">
      <c r="A34" s="15">
        <v>8</v>
      </c>
      <c r="B34" s="18" t="s">
        <v>35</v>
      </c>
      <c r="C34" s="196">
        <v>3</v>
      </c>
      <c r="D34" s="30">
        <v>1</v>
      </c>
      <c r="E34" s="114" t="s">
        <v>21</v>
      </c>
      <c r="F34" s="135"/>
      <c r="G34" s="136"/>
      <c r="H34" s="144">
        <v>15</v>
      </c>
      <c r="I34" s="124">
        <v>2</v>
      </c>
      <c r="J34" s="125">
        <v>10</v>
      </c>
      <c r="K34" s="125">
        <f t="shared" si="5"/>
        <v>15</v>
      </c>
      <c r="L34" s="125">
        <f t="shared" si="4"/>
        <v>17</v>
      </c>
      <c r="M34" s="125">
        <v>15</v>
      </c>
      <c r="N34" s="125">
        <f t="shared" si="7"/>
        <v>27</v>
      </c>
      <c r="O34" s="126" t="s">
        <v>115</v>
      </c>
      <c r="P34" s="251"/>
      <c r="Q34" s="245">
        <f t="shared" si="6"/>
        <v>0</v>
      </c>
      <c r="R34" s="245">
        <f t="shared" si="8"/>
        <v>27</v>
      </c>
    </row>
    <row r="35" spans="1:18" ht="15">
      <c r="A35" s="21">
        <v>9</v>
      </c>
      <c r="B35" s="20" t="s">
        <v>36</v>
      </c>
      <c r="C35" s="170">
        <v>3</v>
      </c>
      <c r="D35" s="31">
        <v>5</v>
      </c>
      <c r="E35" s="114" t="s">
        <v>21</v>
      </c>
      <c r="F35" s="145">
        <v>30</v>
      </c>
      <c r="G35" s="146"/>
      <c r="H35" s="147">
        <v>30</v>
      </c>
      <c r="I35" s="148">
        <v>5</v>
      </c>
      <c r="J35" s="149">
        <v>62</v>
      </c>
      <c r="K35" s="125">
        <f t="shared" si="5"/>
        <v>60</v>
      </c>
      <c r="L35" s="125">
        <f t="shared" si="4"/>
        <v>65</v>
      </c>
      <c r="M35" s="125">
        <v>30</v>
      </c>
      <c r="N35" s="125">
        <f t="shared" si="7"/>
        <v>127</v>
      </c>
      <c r="O35" s="150" t="s">
        <v>115</v>
      </c>
      <c r="P35" s="251"/>
      <c r="Q35" s="245">
        <f t="shared" si="6"/>
        <v>0</v>
      </c>
      <c r="R35" s="245">
        <f t="shared" si="8"/>
        <v>25.4</v>
      </c>
    </row>
    <row r="36" spans="1:18" ht="15">
      <c r="A36" s="21">
        <v>10</v>
      </c>
      <c r="B36" s="24" t="s">
        <v>148</v>
      </c>
      <c r="C36" s="342">
        <v>4</v>
      </c>
      <c r="D36" s="32">
        <v>5</v>
      </c>
      <c r="E36" s="343" t="s">
        <v>21</v>
      </c>
      <c r="F36" s="145">
        <v>30</v>
      </c>
      <c r="G36" s="146"/>
      <c r="H36" s="147">
        <v>30</v>
      </c>
      <c r="I36" s="148">
        <v>5</v>
      </c>
      <c r="J36" s="149">
        <v>62</v>
      </c>
      <c r="K36" s="149">
        <f t="shared" si="5"/>
        <v>60</v>
      </c>
      <c r="L36" s="149">
        <f>F36+G36+H36+I36</f>
        <v>65</v>
      </c>
      <c r="M36" s="149">
        <v>30</v>
      </c>
      <c r="N36" s="149">
        <f>J36+L36</f>
        <v>127</v>
      </c>
      <c r="O36" s="150" t="s">
        <v>117</v>
      </c>
      <c r="P36" s="251"/>
      <c r="Q36" s="245">
        <f t="shared" si="6"/>
        <v>0</v>
      </c>
      <c r="R36" s="245">
        <f>N36/D36</f>
        <v>25.4</v>
      </c>
    </row>
    <row r="37" spans="1:16" ht="15">
      <c r="A37" s="39"/>
      <c r="B37" s="24" t="s">
        <v>37</v>
      </c>
      <c r="C37" s="342"/>
      <c r="D37" s="32"/>
      <c r="E37" s="343"/>
      <c r="F37" s="145"/>
      <c r="G37" s="146"/>
      <c r="H37" s="147"/>
      <c r="I37" s="148"/>
      <c r="J37" s="149"/>
      <c r="K37" s="149"/>
      <c r="L37" s="149"/>
      <c r="M37" s="149"/>
      <c r="N37" s="149"/>
      <c r="O37" s="150"/>
      <c r="P37" s="251"/>
    </row>
    <row r="38" spans="1:16" ht="15.75" thickBot="1">
      <c r="A38" s="9"/>
      <c r="B38" s="24" t="s">
        <v>38</v>
      </c>
      <c r="C38" s="344"/>
      <c r="D38" s="32"/>
      <c r="E38" s="343"/>
      <c r="F38" s="345"/>
      <c r="G38" s="346"/>
      <c r="H38" s="347"/>
      <c r="I38" s="348"/>
      <c r="J38" s="349"/>
      <c r="K38" s="350"/>
      <c r="L38" s="349"/>
      <c r="M38" s="349"/>
      <c r="N38" s="349"/>
      <c r="O38" s="351"/>
      <c r="P38" s="253"/>
    </row>
    <row r="39" spans="1:16" ht="16.5" thickBot="1">
      <c r="A39" s="19"/>
      <c r="B39" s="186" t="s">
        <v>39</v>
      </c>
      <c r="C39" s="41"/>
      <c r="D39" s="41"/>
      <c r="E39" s="155"/>
      <c r="F39" s="41"/>
      <c r="G39" s="41"/>
      <c r="H39" s="41"/>
      <c r="I39" s="41"/>
      <c r="J39" s="41"/>
      <c r="K39" s="50"/>
      <c r="L39" s="41"/>
      <c r="M39" s="41"/>
      <c r="N39" s="41"/>
      <c r="O39" s="41"/>
      <c r="P39" s="252"/>
    </row>
    <row r="40" spans="1:18" ht="15">
      <c r="A40" s="9">
        <v>1</v>
      </c>
      <c r="B40" s="24" t="s">
        <v>41</v>
      </c>
      <c r="C40" s="197">
        <v>1</v>
      </c>
      <c r="D40" s="23">
        <v>3</v>
      </c>
      <c r="E40" s="127" t="s">
        <v>21</v>
      </c>
      <c r="F40" s="158">
        <v>15</v>
      </c>
      <c r="G40" s="159"/>
      <c r="H40" s="160">
        <v>30</v>
      </c>
      <c r="I40" s="161">
        <v>0</v>
      </c>
      <c r="J40" s="162">
        <v>30</v>
      </c>
      <c r="K40" s="119">
        <f aca="true" t="shared" si="9" ref="K40:K62">F40+G40+H40</f>
        <v>45</v>
      </c>
      <c r="L40" s="119">
        <f aca="true" t="shared" si="10" ref="L40:L62">F40+G40+H40+I40</f>
        <v>45</v>
      </c>
      <c r="M40" s="119">
        <v>30</v>
      </c>
      <c r="N40" s="119">
        <f aca="true" t="shared" si="11" ref="N40:N62">J40+L40</f>
        <v>75</v>
      </c>
      <c r="O40" s="163" t="s">
        <v>115</v>
      </c>
      <c r="P40" s="251"/>
      <c r="Q40" s="245">
        <f aca="true" t="shared" si="12" ref="Q40:Q60">IF(E40="Egz.",1,0)</f>
        <v>0</v>
      </c>
      <c r="R40" s="245">
        <f aca="true" t="shared" si="13" ref="R40:R60">N40/D40</f>
        <v>25</v>
      </c>
    </row>
    <row r="41" spans="1:18" ht="15">
      <c r="A41" s="39">
        <v>2</v>
      </c>
      <c r="B41" s="24" t="s">
        <v>40</v>
      </c>
      <c r="C41" s="197">
        <v>1</v>
      </c>
      <c r="D41" s="23">
        <v>5</v>
      </c>
      <c r="E41" s="127" t="s">
        <v>1</v>
      </c>
      <c r="F41" s="128">
        <v>30</v>
      </c>
      <c r="G41" s="164"/>
      <c r="H41" s="165">
        <v>30</v>
      </c>
      <c r="I41" s="148">
        <v>5</v>
      </c>
      <c r="J41" s="149">
        <v>60</v>
      </c>
      <c r="K41" s="125">
        <f t="shared" si="9"/>
        <v>60</v>
      </c>
      <c r="L41" s="125">
        <f t="shared" si="10"/>
        <v>65</v>
      </c>
      <c r="M41" s="125">
        <v>30</v>
      </c>
      <c r="N41" s="125">
        <f t="shared" si="11"/>
        <v>125</v>
      </c>
      <c r="O41" s="150" t="s">
        <v>115</v>
      </c>
      <c r="P41" s="251"/>
      <c r="Q41" s="245">
        <f t="shared" si="12"/>
        <v>1</v>
      </c>
      <c r="R41" s="245">
        <f t="shared" si="13"/>
        <v>25</v>
      </c>
    </row>
    <row r="42" spans="1:18" ht="15">
      <c r="A42" s="9">
        <v>3</v>
      </c>
      <c r="B42" s="24" t="s">
        <v>46</v>
      </c>
      <c r="C42" s="197">
        <v>2</v>
      </c>
      <c r="D42" s="23">
        <v>6</v>
      </c>
      <c r="E42" s="166" t="s">
        <v>1</v>
      </c>
      <c r="F42" s="128">
        <v>30</v>
      </c>
      <c r="G42" s="164"/>
      <c r="H42" s="165">
        <v>45</v>
      </c>
      <c r="I42" s="148">
        <v>5</v>
      </c>
      <c r="J42" s="149">
        <v>70</v>
      </c>
      <c r="K42" s="125">
        <f t="shared" si="9"/>
        <v>75</v>
      </c>
      <c r="L42" s="125">
        <f t="shared" si="10"/>
        <v>80</v>
      </c>
      <c r="M42" s="125">
        <v>45</v>
      </c>
      <c r="N42" s="125">
        <f t="shared" si="11"/>
        <v>150</v>
      </c>
      <c r="O42" s="150" t="s">
        <v>115</v>
      </c>
      <c r="P42" s="251"/>
      <c r="Q42" s="245">
        <f t="shared" si="12"/>
        <v>1</v>
      </c>
      <c r="R42" s="245">
        <f t="shared" si="13"/>
        <v>25</v>
      </c>
    </row>
    <row r="43" spans="1:18" ht="15">
      <c r="A43" s="39">
        <v>4</v>
      </c>
      <c r="B43" s="24" t="s">
        <v>42</v>
      </c>
      <c r="C43" s="197">
        <v>2</v>
      </c>
      <c r="D43" s="23">
        <v>6</v>
      </c>
      <c r="E43" s="127" t="s">
        <v>1</v>
      </c>
      <c r="F43" s="128">
        <v>30</v>
      </c>
      <c r="G43" s="164"/>
      <c r="H43" s="165">
        <v>45</v>
      </c>
      <c r="I43" s="148">
        <v>5</v>
      </c>
      <c r="J43" s="149">
        <v>70</v>
      </c>
      <c r="K43" s="125">
        <f t="shared" si="9"/>
        <v>75</v>
      </c>
      <c r="L43" s="125">
        <f t="shared" si="10"/>
        <v>80</v>
      </c>
      <c r="M43" s="125">
        <v>45</v>
      </c>
      <c r="N43" s="125">
        <f t="shared" si="11"/>
        <v>150</v>
      </c>
      <c r="O43" s="150" t="s">
        <v>115</v>
      </c>
      <c r="P43" s="251"/>
      <c r="Q43" s="245">
        <f t="shared" si="12"/>
        <v>1</v>
      </c>
      <c r="R43" s="245">
        <f t="shared" si="13"/>
        <v>25</v>
      </c>
    </row>
    <row r="44" spans="1:18" ht="15">
      <c r="A44" s="39">
        <v>5</v>
      </c>
      <c r="B44" s="24" t="s">
        <v>44</v>
      </c>
      <c r="C44" s="197">
        <v>3</v>
      </c>
      <c r="D44" s="23">
        <v>5</v>
      </c>
      <c r="E44" s="127" t="s">
        <v>1</v>
      </c>
      <c r="F44" s="167">
        <v>30</v>
      </c>
      <c r="G44" s="35"/>
      <c r="H44" s="168">
        <v>30</v>
      </c>
      <c r="I44" s="169">
        <v>5</v>
      </c>
      <c r="J44" s="31">
        <v>60</v>
      </c>
      <c r="K44" s="125">
        <f t="shared" si="9"/>
        <v>60</v>
      </c>
      <c r="L44" s="125">
        <f t="shared" si="10"/>
        <v>65</v>
      </c>
      <c r="M44" s="125">
        <v>30</v>
      </c>
      <c r="N44" s="125">
        <f t="shared" si="11"/>
        <v>125</v>
      </c>
      <c r="O44" s="150" t="s">
        <v>115</v>
      </c>
      <c r="P44" s="251"/>
      <c r="Q44" s="245">
        <f t="shared" si="12"/>
        <v>1</v>
      </c>
      <c r="R44" s="245">
        <f t="shared" si="13"/>
        <v>25</v>
      </c>
    </row>
    <row r="45" spans="1:18" ht="15">
      <c r="A45" s="9">
        <v>6</v>
      </c>
      <c r="B45" s="24" t="s">
        <v>57</v>
      </c>
      <c r="C45" s="197">
        <v>3</v>
      </c>
      <c r="D45" s="23">
        <v>1</v>
      </c>
      <c r="E45" s="127" t="s">
        <v>21</v>
      </c>
      <c r="F45" s="128">
        <v>15</v>
      </c>
      <c r="G45" s="164"/>
      <c r="H45" s="165"/>
      <c r="I45" s="148">
        <v>0</v>
      </c>
      <c r="J45" s="149">
        <v>15</v>
      </c>
      <c r="K45" s="125">
        <f t="shared" si="9"/>
        <v>15</v>
      </c>
      <c r="L45" s="125">
        <f t="shared" si="10"/>
        <v>15</v>
      </c>
      <c r="M45" s="125">
        <v>0</v>
      </c>
      <c r="N45" s="125">
        <f t="shared" si="11"/>
        <v>30</v>
      </c>
      <c r="O45" s="150" t="s">
        <v>115</v>
      </c>
      <c r="P45" s="251" t="s">
        <v>141</v>
      </c>
      <c r="Q45" s="245">
        <f t="shared" si="12"/>
        <v>0</v>
      </c>
      <c r="R45" s="245">
        <f t="shared" si="13"/>
        <v>30</v>
      </c>
    </row>
    <row r="46" spans="1:18" ht="15">
      <c r="A46" s="39">
        <v>7</v>
      </c>
      <c r="B46" s="24" t="s">
        <v>45</v>
      </c>
      <c r="C46" s="197">
        <v>3</v>
      </c>
      <c r="D46" s="23">
        <v>6</v>
      </c>
      <c r="E46" s="127" t="s">
        <v>1</v>
      </c>
      <c r="F46" s="128">
        <v>30</v>
      </c>
      <c r="G46" s="164"/>
      <c r="H46" s="165">
        <v>45</v>
      </c>
      <c r="I46" s="148">
        <v>5</v>
      </c>
      <c r="J46" s="149">
        <v>70</v>
      </c>
      <c r="K46" s="125">
        <f t="shared" si="9"/>
        <v>75</v>
      </c>
      <c r="L46" s="125">
        <f t="shared" si="10"/>
        <v>80</v>
      </c>
      <c r="M46" s="125">
        <v>45</v>
      </c>
      <c r="N46" s="125">
        <f t="shared" si="11"/>
        <v>150</v>
      </c>
      <c r="O46" s="150" t="s">
        <v>115</v>
      </c>
      <c r="P46" s="251"/>
      <c r="Q46" s="245">
        <f t="shared" si="12"/>
        <v>1</v>
      </c>
      <c r="R46" s="245">
        <f t="shared" si="13"/>
        <v>25</v>
      </c>
    </row>
    <row r="47" spans="1:18" ht="15">
      <c r="A47" s="9">
        <v>8</v>
      </c>
      <c r="B47" s="24" t="s">
        <v>49</v>
      </c>
      <c r="C47" s="197">
        <v>3</v>
      </c>
      <c r="D47" s="23">
        <v>5</v>
      </c>
      <c r="E47" s="127" t="s">
        <v>1</v>
      </c>
      <c r="F47" s="128">
        <v>30</v>
      </c>
      <c r="G47" s="164"/>
      <c r="H47" s="165">
        <v>30</v>
      </c>
      <c r="I47" s="148">
        <v>5</v>
      </c>
      <c r="J47" s="149">
        <v>62</v>
      </c>
      <c r="K47" s="125">
        <f t="shared" si="9"/>
        <v>60</v>
      </c>
      <c r="L47" s="125">
        <f t="shared" si="10"/>
        <v>65</v>
      </c>
      <c r="M47" s="125">
        <v>30</v>
      </c>
      <c r="N47" s="125">
        <f t="shared" si="11"/>
        <v>127</v>
      </c>
      <c r="O47" s="150" t="s">
        <v>115</v>
      </c>
      <c r="P47" s="251"/>
      <c r="Q47" s="245">
        <f t="shared" si="12"/>
        <v>1</v>
      </c>
      <c r="R47" s="245">
        <f t="shared" si="13"/>
        <v>25.4</v>
      </c>
    </row>
    <row r="48" spans="1:18" ht="15">
      <c r="A48" s="39">
        <v>9</v>
      </c>
      <c r="B48" s="24" t="s">
        <v>43</v>
      </c>
      <c r="C48" s="197">
        <v>4</v>
      </c>
      <c r="D48" s="23">
        <v>3</v>
      </c>
      <c r="E48" s="127" t="s">
        <v>21</v>
      </c>
      <c r="F48" s="167">
        <v>30</v>
      </c>
      <c r="G48" s="35"/>
      <c r="H48" s="168">
        <v>15</v>
      </c>
      <c r="I48" s="169">
        <v>5</v>
      </c>
      <c r="J48" s="31">
        <v>30</v>
      </c>
      <c r="K48" s="125">
        <f t="shared" si="9"/>
        <v>45</v>
      </c>
      <c r="L48" s="125">
        <f t="shared" si="10"/>
        <v>50</v>
      </c>
      <c r="M48" s="125">
        <v>15</v>
      </c>
      <c r="N48" s="125">
        <f t="shared" si="11"/>
        <v>80</v>
      </c>
      <c r="O48" s="150" t="s">
        <v>115</v>
      </c>
      <c r="P48" s="251"/>
      <c r="Q48" s="245">
        <f t="shared" si="12"/>
        <v>0</v>
      </c>
      <c r="R48" s="245">
        <f t="shared" si="13"/>
        <v>26.666666666666668</v>
      </c>
    </row>
    <row r="49" spans="1:18" ht="15">
      <c r="A49" s="9">
        <v>10</v>
      </c>
      <c r="B49" s="24" t="s">
        <v>48</v>
      </c>
      <c r="C49" s="197">
        <v>4</v>
      </c>
      <c r="D49" s="23">
        <v>5</v>
      </c>
      <c r="E49" s="127" t="s">
        <v>1</v>
      </c>
      <c r="F49" s="128">
        <v>30</v>
      </c>
      <c r="G49" s="164"/>
      <c r="H49" s="165">
        <v>30</v>
      </c>
      <c r="I49" s="148">
        <v>5</v>
      </c>
      <c r="J49" s="149">
        <v>60</v>
      </c>
      <c r="K49" s="125">
        <f t="shared" si="9"/>
        <v>60</v>
      </c>
      <c r="L49" s="125">
        <f t="shared" si="10"/>
        <v>65</v>
      </c>
      <c r="M49" s="125">
        <v>30</v>
      </c>
      <c r="N49" s="125">
        <f t="shared" si="11"/>
        <v>125</v>
      </c>
      <c r="O49" s="150" t="s">
        <v>115</v>
      </c>
      <c r="P49" s="251"/>
      <c r="Q49" s="245">
        <f t="shared" si="12"/>
        <v>1</v>
      </c>
      <c r="R49" s="245">
        <f t="shared" si="13"/>
        <v>25</v>
      </c>
    </row>
    <row r="50" spans="1:18" ht="15">
      <c r="A50" s="39">
        <v>11</v>
      </c>
      <c r="B50" s="24" t="s">
        <v>51</v>
      </c>
      <c r="C50" s="197">
        <v>4</v>
      </c>
      <c r="D50" s="23">
        <v>5</v>
      </c>
      <c r="E50" s="127" t="s">
        <v>1</v>
      </c>
      <c r="F50" s="128">
        <v>30</v>
      </c>
      <c r="G50" s="164"/>
      <c r="H50" s="165">
        <v>30</v>
      </c>
      <c r="I50" s="209">
        <v>7</v>
      </c>
      <c r="J50" s="210">
        <v>60</v>
      </c>
      <c r="K50" s="125">
        <f t="shared" si="9"/>
        <v>60</v>
      </c>
      <c r="L50" s="125">
        <f t="shared" si="10"/>
        <v>67</v>
      </c>
      <c r="M50" s="125">
        <v>30</v>
      </c>
      <c r="N50" s="125">
        <f t="shared" si="11"/>
        <v>127</v>
      </c>
      <c r="O50" s="150" t="s">
        <v>115</v>
      </c>
      <c r="P50" s="251"/>
      <c r="Q50" s="245">
        <f t="shared" si="12"/>
        <v>1</v>
      </c>
      <c r="R50" s="245">
        <f t="shared" si="13"/>
        <v>25.4</v>
      </c>
    </row>
    <row r="51" spans="1:18" ht="15">
      <c r="A51" s="39">
        <v>12</v>
      </c>
      <c r="B51" s="24" t="s">
        <v>47</v>
      </c>
      <c r="C51" s="197">
        <v>4</v>
      </c>
      <c r="D51" s="23">
        <v>4</v>
      </c>
      <c r="E51" s="127" t="s">
        <v>1</v>
      </c>
      <c r="F51" s="167">
        <v>30</v>
      </c>
      <c r="G51" s="35"/>
      <c r="H51" s="168">
        <v>30</v>
      </c>
      <c r="I51" s="169">
        <v>5</v>
      </c>
      <c r="J51" s="31">
        <v>35</v>
      </c>
      <c r="K51" s="125">
        <f t="shared" si="9"/>
        <v>60</v>
      </c>
      <c r="L51" s="125">
        <f t="shared" si="10"/>
        <v>65</v>
      </c>
      <c r="M51" s="125">
        <v>30</v>
      </c>
      <c r="N51" s="125">
        <f t="shared" si="11"/>
        <v>100</v>
      </c>
      <c r="O51" s="150" t="s">
        <v>115</v>
      </c>
      <c r="P51" s="251"/>
      <c r="Q51" s="245">
        <f t="shared" si="12"/>
        <v>1</v>
      </c>
      <c r="R51" s="245">
        <f t="shared" si="13"/>
        <v>25</v>
      </c>
    </row>
    <row r="52" spans="1:18" ht="15">
      <c r="A52" s="39">
        <v>13</v>
      </c>
      <c r="B52" s="24" t="s">
        <v>149</v>
      </c>
      <c r="C52" s="197">
        <v>4</v>
      </c>
      <c r="D52" s="23">
        <v>5</v>
      </c>
      <c r="E52" s="127" t="s">
        <v>21</v>
      </c>
      <c r="F52" s="167">
        <v>30</v>
      </c>
      <c r="G52" s="35"/>
      <c r="H52" s="168">
        <v>30</v>
      </c>
      <c r="I52" s="169">
        <v>3</v>
      </c>
      <c r="J52" s="31">
        <v>62</v>
      </c>
      <c r="K52" s="125">
        <f t="shared" si="9"/>
        <v>60</v>
      </c>
      <c r="L52" s="125">
        <f t="shared" si="10"/>
        <v>63</v>
      </c>
      <c r="M52" s="125">
        <v>30</v>
      </c>
      <c r="N52" s="125">
        <f t="shared" si="11"/>
        <v>125</v>
      </c>
      <c r="O52" s="150" t="s">
        <v>115</v>
      </c>
      <c r="P52" s="251"/>
      <c r="Q52" s="245">
        <f t="shared" si="12"/>
        <v>0</v>
      </c>
      <c r="R52" s="245">
        <f t="shared" si="13"/>
        <v>25</v>
      </c>
    </row>
    <row r="53" spans="1:18" ht="15">
      <c r="A53" s="39">
        <v>14</v>
      </c>
      <c r="B53" s="24" t="s">
        <v>150</v>
      </c>
      <c r="C53" s="197">
        <v>5</v>
      </c>
      <c r="D53" s="23">
        <v>5</v>
      </c>
      <c r="E53" s="127" t="s">
        <v>1</v>
      </c>
      <c r="F53" s="128">
        <v>30</v>
      </c>
      <c r="G53" s="164"/>
      <c r="H53" s="165">
        <v>30</v>
      </c>
      <c r="I53" s="148">
        <v>5</v>
      </c>
      <c r="J53" s="149">
        <v>60</v>
      </c>
      <c r="K53" s="125">
        <f t="shared" si="9"/>
        <v>60</v>
      </c>
      <c r="L53" s="125">
        <f t="shared" si="10"/>
        <v>65</v>
      </c>
      <c r="M53" s="125">
        <v>30</v>
      </c>
      <c r="N53" s="125">
        <f t="shared" si="11"/>
        <v>125</v>
      </c>
      <c r="O53" s="150" t="s">
        <v>115</v>
      </c>
      <c r="P53" s="251"/>
      <c r="Q53" s="245">
        <f t="shared" si="12"/>
        <v>1</v>
      </c>
      <c r="R53" s="245">
        <f t="shared" si="13"/>
        <v>25</v>
      </c>
    </row>
    <row r="54" spans="1:18" ht="15">
      <c r="A54" s="39">
        <v>15</v>
      </c>
      <c r="B54" s="24" t="s">
        <v>151</v>
      </c>
      <c r="C54" s="197">
        <v>5</v>
      </c>
      <c r="D54" s="23">
        <v>4.5</v>
      </c>
      <c r="E54" s="127" t="s">
        <v>21</v>
      </c>
      <c r="F54" s="128">
        <v>30</v>
      </c>
      <c r="G54" s="164"/>
      <c r="H54" s="165">
        <v>30</v>
      </c>
      <c r="I54" s="148">
        <v>5</v>
      </c>
      <c r="J54" s="149">
        <v>60</v>
      </c>
      <c r="K54" s="149">
        <f t="shared" si="9"/>
        <v>60</v>
      </c>
      <c r="L54" s="149">
        <f t="shared" si="10"/>
        <v>65</v>
      </c>
      <c r="M54" s="149">
        <v>30</v>
      </c>
      <c r="N54" s="149">
        <f t="shared" si="11"/>
        <v>125</v>
      </c>
      <c r="O54" s="185" t="s">
        <v>117</v>
      </c>
      <c r="P54" s="251"/>
      <c r="Q54" s="245">
        <f t="shared" si="12"/>
        <v>0</v>
      </c>
      <c r="R54" s="245">
        <f t="shared" si="13"/>
        <v>27.77777777777778</v>
      </c>
    </row>
    <row r="55" spans="1:16" ht="15">
      <c r="A55" s="39"/>
      <c r="B55" s="24" t="s">
        <v>55</v>
      </c>
      <c r="C55" s="197"/>
      <c r="D55" s="225"/>
      <c r="E55" s="127"/>
      <c r="F55" s="128"/>
      <c r="G55" s="164"/>
      <c r="H55" s="165"/>
      <c r="I55" s="148"/>
      <c r="J55" s="149"/>
      <c r="K55" s="149"/>
      <c r="L55" s="149"/>
      <c r="M55" s="149"/>
      <c r="N55" s="149"/>
      <c r="O55" s="185"/>
      <c r="P55" s="254"/>
    </row>
    <row r="56" spans="1:16" ht="15">
      <c r="A56" s="9"/>
      <c r="B56" s="24" t="s">
        <v>56</v>
      </c>
      <c r="C56" s="352"/>
      <c r="D56" s="225"/>
      <c r="E56" s="127"/>
      <c r="F56" s="128"/>
      <c r="G56" s="164"/>
      <c r="H56" s="165"/>
      <c r="I56" s="148"/>
      <c r="J56" s="149"/>
      <c r="K56" s="149"/>
      <c r="L56" s="149"/>
      <c r="M56" s="149"/>
      <c r="N56" s="149"/>
      <c r="O56" s="185"/>
      <c r="P56" s="254"/>
    </row>
    <row r="57" spans="1:18" ht="15">
      <c r="A57" s="9">
        <v>16</v>
      </c>
      <c r="B57" s="24" t="s">
        <v>140</v>
      </c>
      <c r="C57" s="197">
        <v>5</v>
      </c>
      <c r="D57" s="23">
        <v>5</v>
      </c>
      <c r="E57" s="166" t="s">
        <v>1</v>
      </c>
      <c r="F57" s="167">
        <v>30</v>
      </c>
      <c r="G57" s="35"/>
      <c r="H57" s="168">
        <v>30</v>
      </c>
      <c r="I57" s="211">
        <v>9</v>
      </c>
      <c r="J57" s="51">
        <v>69</v>
      </c>
      <c r="K57" s="149">
        <f t="shared" si="9"/>
        <v>60</v>
      </c>
      <c r="L57" s="149">
        <f t="shared" si="10"/>
        <v>69</v>
      </c>
      <c r="M57" s="149">
        <v>30</v>
      </c>
      <c r="N57" s="149">
        <f t="shared" si="11"/>
        <v>138</v>
      </c>
      <c r="O57" s="150" t="s">
        <v>115</v>
      </c>
      <c r="P57" s="251"/>
      <c r="Q57" s="245">
        <f t="shared" si="12"/>
        <v>1</v>
      </c>
      <c r="R57" s="245">
        <f t="shared" si="13"/>
        <v>27.6</v>
      </c>
    </row>
    <row r="58" spans="1:18" ht="15">
      <c r="A58" s="39">
        <v>17</v>
      </c>
      <c r="B58" s="24" t="s">
        <v>50</v>
      </c>
      <c r="C58" s="197">
        <v>5</v>
      </c>
      <c r="D58" s="23">
        <v>5</v>
      </c>
      <c r="E58" s="127" t="s">
        <v>1</v>
      </c>
      <c r="F58" s="167">
        <v>30</v>
      </c>
      <c r="G58" s="35"/>
      <c r="H58" s="168">
        <v>30</v>
      </c>
      <c r="I58" s="211">
        <v>5</v>
      </c>
      <c r="J58" s="51">
        <v>60</v>
      </c>
      <c r="K58" s="210">
        <f t="shared" si="9"/>
        <v>60</v>
      </c>
      <c r="L58" s="210">
        <f t="shared" si="10"/>
        <v>65</v>
      </c>
      <c r="M58" s="149">
        <v>30</v>
      </c>
      <c r="N58" s="149">
        <f t="shared" si="11"/>
        <v>125</v>
      </c>
      <c r="O58" s="150" t="s">
        <v>115</v>
      </c>
      <c r="P58" s="251"/>
      <c r="Q58" s="245">
        <f t="shared" si="12"/>
        <v>1</v>
      </c>
      <c r="R58" s="245">
        <f t="shared" si="13"/>
        <v>25</v>
      </c>
    </row>
    <row r="59" spans="1:18" ht="15">
      <c r="A59" s="39">
        <v>18</v>
      </c>
      <c r="B59" s="24" t="s">
        <v>54</v>
      </c>
      <c r="C59" s="197">
        <v>6</v>
      </c>
      <c r="D59" s="23">
        <v>5</v>
      </c>
      <c r="E59" s="127" t="s">
        <v>1</v>
      </c>
      <c r="F59" s="128">
        <v>30</v>
      </c>
      <c r="G59" s="164"/>
      <c r="H59" s="165">
        <v>30</v>
      </c>
      <c r="I59" s="209">
        <v>5</v>
      </c>
      <c r="J59" s="210">
        <v>60</v>
      </c>
      <c r="K59" s="210">
        <f t="shared" si="9"/>
        <v>60</v>
      </c>
      <c r="L59" s="210">
        <f t="shared" si="10"/>
        <v>65</v>
      </c>
      <c r="M59" s="149">
        <v>30</v>
      </c>
      <c r="N59" s="149">
        <f t="shared" si="11"/>
        <v>125</v>
      </c>
      <c r="O59" s="185" t="s">
        <v>117</v>
      </c>
      <c r="P59" s="251"/>
      <c r="Q59" s="245">
        <f t="shared" si="12"/>
        <v>1</v>
      </c>
      <c r="R59" s="245">
        <f t="shared" si="13"/>
        <v>25</v>
      </c>
    </row>
    <row r="60" spans="1:18" ht="15">
      <c r="A60" s="39">
        <v>19</v>
      </c>
      <c r="B60" s="24" t="s">
        <v>52</v>
      </c>
      <c r="C60" s="197">
        <v>6</v>
      </c>
      <c r="D60" s="23">
        <v>5</v>
      </c>
      <c r="E60" s="127" t="s">
        <v>1</v>
      </c>
      <c r="F60" s="128">
        <v>30</v>
      </c>
      <c r="G60" s="164"/>
      <c r="H60" s="165">
        <v>30</v>
      </c>
      <c r="I60" s="148">
        <v>5</v>
      </c>
      <c r="J60" s="149">
        <v>60</v>
      </c>
      <c r="K60" s="149">
        <f t="shared" si="9"/>
        <v>60</v>
      </c>
      <c r="L60" s="149">
        <f t="shared" si="10"/>
        <v>65</v>
      </c>
      <c r="M60" s="149">
        <v>30</v>
      </c>
      <c r="N60" s="149">
        <f t="shared" si="11"/>
        <v>125</v>
      </c>
      <c r="O60" s="150" t="s">
        <v>115</v>
      </c>
      <c r="P60" s="251"/>
      <c r="Q60" s="245">
        <f t="shared" si="12"/>
        <v>1</v>
      </c>
      <c r="R60" s="245">
        <f t="shared" si="13"/>
        <v>25</v>
      </c>
    </row>
    <row r="61" spans="1:18" ht="15">
      <c r="A61" s="39">
        <v>20</v>
      </c>
      <c r="B61" s="24" t="s">
        <v>53</v>
      </c>
      <c r="C61" s="197">
        <v>6</v>
      </c>
      <c r="D61" s="23">
        <v>5</v>
      </c>
      <c r="E61" s="127" t="s">
        <v>1</v>
      </c>
      <c r="F61" s="128">
        <v>30</v>
      </c>
      <c r="G61" s="164"/>
      <c r="H61" s="165">
        <v>30</v>
      </c>
      <c r="I61" s="148">
        <v>5</v>
      </c>
      <c r="J61" s="149">
        <v>60</v>
      </c>
      <c r="K61" s="149">
        <f t="shared" si="9"/>
        <v>60</v>
      </c>
      <c r="L61" s="149">
        <f t="shared" si="10"/>
        <v>65</v>
      </c>
      <c r="M61" s="149">
        <v>30</v>
      </c>
      <c r="N61" s="149">
        <f t="shared" si="11"/>
        <v>125</v>
      </c>
      <c r="O61" s="150" t="s">
        <v>115</v>
      </c>
      <c r="P61" s="251"/>
      <c r="Q61" s="245">
        <f>IF(E61="Egz.",1,0)</f>
        <v>1</v>
      </c>
      <c r="R61" s="245">
        <f>N61/D61</f>
        <v>25</v>
      </c>
    </row>
    <row r="62" spans="1:18" ht="15">
      <c r="A62" s="39">
        <v>21</v>
      </c>
      <c r="B62" s="24" t="s">
        <v>154</v>
      </c>
      <c r="C62" s="197">
        <v>7</v>
      </c>
      <c r="D62" s="23">
        <v>5</v>
      </c>
      <c r="E62" s="127" t="s">
        <v>1</v>
      </c>
      <c r="F62" s="128">
        <v>30</v>
      </c>
      <c r="G62" s="164"/>
      <c r="H62" s="165">
        <v>30</v>
      </c>
      <c r="I62" s="148">
        <v>5</v>
      </c>
      <c r="J62" s="149">
        <v>60</v>
      </c>
      <c r="K62" s="149">
        <f t="shared" si="9"/>
        <v>60</v>
      </c>
      <c r="L62" s="149">
        <f t="shared" si="10"/>
        <v>65</v>
      </c>
      <c r="M62" s="149">
        <v>30</v>
      </c>
      <c r="N62" s="149">
        <f t="shared" si="11"/>
        <v>125</v>
      </c>
      <c r="O62" s="150" t="s">
        <v>117</v>
      </c>
      <c r="P62" s="251"/>
      <c r="Q62" s="245">
        <f>IF(E62="Egz.",1,0)</f>
        <v>1</v>
      </c>
      <c r="R62" s="245">
        <f>N62/D62</f>
        <v>25</v>
      </c>
    </row>
    <row r="63" spans="1:16" ht="15">
      <c r="A63" s="39"/>
      <c r="B63" s="24" t="s">
        <v>58</v>
      </c>
      <c r="C63" s="197"/>
      <c r="D63" s="23"/>
      <c r="E63" s="127"/>
      <c r="F63" s="128"/>
      <c r="G63" s="164"/>
      <c r="H63" s="165"/>
      <c r="I63" s="148"/>
      <c r="J63" s="149"/>
      <c r="K63" s="149"/>
      <c r="L63" s="149"/>
      <c r="M63" s="149"/>
      <c r="N63" s="149"/>
      <c r="O63" s="150"/>
      <c r="P63" s="251"/>
    </row>
    <row r="64" spans="1:16" ht="15.75" thickBot="1">
      <c r="A64" s="39"/>
      <c r="B64" s="24" t="s">
        <v>59</v>
      </c>
      <c r="C64" s="197"/>
      <c r="D64" s="23"/>
      <c r="E64" s="127"/>
      <c r="F64" s="353"/>
      <c r="G64" s="354"/>
      <c r="H64" s="355"/>
      <c r="I64" s="356"/>
      <c r="J64" s="350"/>
      <c r="K64" s="350"/>
      <c r="L64" s="350"/>
      <c r="M64" s="350"/>
      <c r="N64" s="350"/>
      <c r="O64" s="334"/>
      <c r="P64" s="251"/>
    </row>
    <row r="65" spans="1:16" ht="16.5" thickBot="1">
      <c r="A65" s="39"/>
      <c r="B65" s="187" t="s">
        <v>138</v>
      </c>
      <c r="C65" s="42"/>
      <c r="D65" s="42"/>
      <c r="E65" s="156"/>
      <c r="F65" s="42"/>
      <c r="G65" s="42"/>
      <c r="H65" s="42"/>
      <c r="I65" s="42"/>
      <c r="J65" s="42"/>
      <c r="K65" s="50"/>
      <c r="L65" s="42"/>
      <c r="M65" s="42"/>
      <c r="N65" s="42"/>
      <c r="O65" s="42"/>
      <c r="P65" s="251"/>
    </row>
    <row r="66" spans="1:18" ht="15">
      <c r="A66" s="38">
        <v>1</v>
      </c>
      <c r="B66" s="24" t="s">
        <v>77</v>
      </c>
      <c r="C66" s="198">
        <v>1</v>
      </c>
      <c r="D66" s="23">
        <v>6</v>
      </c>
      <c r="E66" s="171" t="s">
        <v>1</v>
      </c>
      <c r="F66" s="172">
        <v>30</v>
      </c>
      <c r="G66" s="173">
        <v>45</v>
      </c>
      <c r="H66" s="174"/>
      <c r="I66" s="175">
        <v>5</v>
      </c>
      <c r="J66" s="176">
        <v>70</v>
      </c>
      <c r="K66" s="177">
        <f>F66+G66+H66</f>
        <v>75</v>
      </c>
      <c r="L66" s="177">
        <f>F66+G66+H66+I66</f>
        <v>80</v>
      </c>
      <c r="M66" s="177">
        <v>45</v>
      </c>
      <c r="N66" s="177">
        <f>J66+L66</f>
        <v>150</v>
      </c>
      <c r="O66" s="178" t="s">
        <v>115</v>
      </c>
      <c r="P66" s="254" t="s">
        <v>124</v>
      </c>
      <c r="Q66" s="245">
        <f>IF(E66="Egz.",1,0)</f>
        <v>1</v>
      </c>
      <c r="R66" s="245">
        <f>N66/D66</f>
        <v>25</v>
      </c>
    </row>
    <row r="67" spans="1:18" ht="15">
      <c r="A67" s="38">
        <v>2</v>
      </c>
      <c r="B67" s="24" t="s">
        <v>80</v>
      </c>
      <c r="C67" s="217">
        <v>5</v>
      </c>
      <c r="D67" s="26">
        <v>4</v>
      </c>
      <c r="E67" s="171" t="s">
        <v>21</v>
      </c>
      <c r="F67" s="179">
        <v>15</v>
      </c>
      <c r="G67" s="180"/>
      <c r="H67" s="181">
        <v>30</v>
      </c>
      <c r="I67" s="182">
        <v>5</v>
      </c>
      <c r="J67" s="183">
        <v>50</v>
      </c>
      <c r="K67" s="184">
        <f>F67+G67+H67</f>
        <v>45</v>
      </c>
      <c r="L67" s="184">
        <f>F67+G67+H67+I67</f>
        <v>50</v>
      </c>
      <c r="M67" s="184">
        <v>45</v>
      </c>
      <c r="N67" s="184">
        <f>J67+L67</f>
        <v>100</v>
      </c>
      <c r="O67" s="185" t="s">
        <v>115</v>
      </c>
      <c r="P67" s="254"/>
      <c r="Q67" s="245">
        <f>IF(E67="Egz.",1,0)</f>
        <v>0</v>
      </c>
      <c r="R67" s="245">
        <f>N67/D67</f>
        <v>25</v>
      </c>
    </row>
    <row r="68" spans="1:18" ht="15">
      <c r="A68" s="38">
        <v>3</v>
      </c>
      <c r="B68" s="24" t="s">
        <v>153</v>
      </c>
      <c r="C68" s="180">
        <v>5</v>
      </c>
      <c r="D68" s="26">
        <v>4</v>
      </c>
      <c r="E68" s="171" t="s">
        <v>21</v>
      </c>
      <c r="F68" s="179">
        <v>30</v>
      </c>
      <c r="G68" s="180"/>
      <c r="H68" s="181">
        <v>30</v>
      </c>
      <c r="I68" s="182">
        <v>5</v>
      </c>
      <c r="J68" s="183">
        <v>50</v>
      </c>
      <c r="K68" s="183">
        <f>F68+G68+H68</f>
        <v>60</v>
      </c>
      <c r="L68" s="183">
        <f>F68+G68+H68+I68</f>
        <v>65</v>
      </c>
      <c r="M68" s="183">
        <v>30</v>
      </c>
      <c r="N68" s="183">
        <f>J68+L68</f>
        <v>115</v>
      </c>
      <c r="O68" s="185" t="s">
        <v>117</v>
      </c>
      <c r="P68" s="254"/>
      <c r="Q68" s="245">
        <f>IF(E68="Egz.",1,0)</f>
        <v>0</v>
      </c>
      <c r="R68" s="245">
        <f>N68/D68</f>
        <v>28.75</v>
      </c>
    </row>
    <row r="69" spans="1:16" ht="15">
      <c r="A69" s="38"/>
      <c r="B69" s="24" t="s">
        <v>78</v>
      </c>
      <c r="C69" s="180"/>
      <c r="D69" s="26"/>
      <c r="E69" s="171"/>
      <c r="F69" s="179"/>
      <c r="G69" s="180"/>
      <c r="H69" s="181"/>
      <c r="I69" s="182"/>
      <c r="J69" s="183"/>
      <c r="K69" s="183"/>
      <c r="L69" s="183"/>
      <c r="M69" s="183"/>
      <c r="N69" s="183"/>
      <c r="O69" s="185"/>
      <c r="P69" s="254"/>
    </row>
    <row r="70" spans="1:16" ht="15">
      <c r="A70" s="38"/>
      <c r="B70" s="24" t="s">
        <v>79</v>
      </c>
      <c r="C70" s="198"/>
      <c r="D70" s="183"/>
      <c r="E70" s="171"/>
      <c r="F70" s="179"/>
      <c r="G70" s="180"/>
      <c r="H70" s="181"/>
      <c r="I70" s="182"/>
      <c r="J70" s="183"/>
      <c r="K70" s="183"/>
      <c r="L70" s="183"/>
      <c r="M70" s="183"/>
      <c r="N70" s="183"/>
      <c r="O70" s="185"/>
      <c r="P70" s="254"/>
    </row>
    <row r="71" spans="1:18" ht="15">
      <c r="A71" s="38">
        <v>4</v>
      </c>
      <c r="B71" s="24" t="s">
        <v>155</v>
      </c>
      <c r="C71" s="198">
        <v>7</v>
      </c>
      <c r="D71" s="226">
        <v>4</v>
      </c>
      <c r="E71" s="171" t="s">
        <v>21</v>
      </c>
      <c r="F71" s="179">
        <v>15</v>
      </c>
      <c r="G71" s="180"/>
      <c r="H71" s="181">
        <v>30</v>
      </c>
      <c r="I71" s="182">
        <v>5</v>
      </c>
      <c r="J71" s="183">
        <v>50</v>
      </c>
      <c r="K71" s="183">
        <f>F71+G71+H71</f>
        <v>45</v>
      </c>
      <c r="L71" s="183">
        <f>F71+G71+H71+I71</f>
        <v>50</v>
      </c>
      <c r="M71" s="183"/>
      <c r="N71" s="183">
        <f>J71+L71</f>
        <v>100</v>
      </c>
      <c r="O71" s="185" t="s">
        <v>117</v>
      </c>
      <c r="P71" s="254"/>
      <c r="Q71" s="245">
        <f>IF(E71="Egz.",1,0)</f>
        <v>0</v>
      </c>
      <c r="R71" s="245">
        <f>N71/D71</f>
        <v>25</v>
      </c>
    </row>
    <row r="72" spans="1:16" ht="15">
      <c r="A72" s="38"/>
      <c r="B72" s="24" t="s">
        <v>81</v>
      </c>
      <c r="C72" s="198"/>
      <c r="D72" s="226"/>
      <c r="E72" s="171"/>
      <c r="F72" s="179"/>
      <c r="G72" s="180"/>
      <c r="H72" s="181"/>
      <c r="I72" s="182"/>
      <c r="J72" s="183"/>
      <c r="K72" s="183"/>
      <c r="L72" s="183"/>
      <c r="M72" s="183"/>
      <c r="N72" s="183"/>
      <c r="O72" s="185"/>
      <c r="P72" s="254"/>
    </row>
    <row r="73" spans="1:16" ht="15.75" thickBot="1">
      <c r="A73" s="38"/>
      <c r="B73" s="24" t="s">
        <v>82</v>
      </c>
      <c r="C73" s="357"/>
      <c r="D73" s="183"/>
      <c r="E73" s="171"/>
      <c r="F73" s="358"/>
      <c r="G73" s="327"/>
      <c r="H73" s="359"/>
      <c r="I73" s="360"/>
      <c r="J73" s="326"/>
      <c r="K73" s="326"/>
      <c r="L73" s="326"/>
      <c r="M73" s="326"/>
      <c r="N73" s="326"/>
      <c r="O73" s="361"/>
      <c r="P73" s="254"/>
    </row>
    <row r="74" spans="1:16" ht="16.5" thickBot="1">
      <c r="A74" s="22"/>
      <c r="B74" s="187" t="s">
        <v>139</v>
      </c>
      <c r="C74" s="42"/>
      <c r="D74" s="42"/>
      <c r="E74" s="156"/>
      <c r="F74" s="42"/>
      <c r="G74" s="42"/>
      <c r="H74" s="42"/>
      <c r="I74" s="42"/>
      <c r="J74" s="42"/>
      <c r="K74" s="335"/>
      <c r="L74" s="42"/>
      <c r="M74" s="42"/>
      <c r="N74" s="42"/>
      <c r="O74" s="42"/>
      <c r="P74" s="252"/>
    </row>
    <row r="75" spans="1:18" ht="15">
      <c r="A75" s="39">
        <v>1</v>
      </c>
      <c r="B75" s="24" t="s">
        <v>156</v>
      </c>
      <c r="C75" s="198">
        <v>6</v>
      </c>
      <c r="D75" s="226">
        <v>2.5</v>
      </c>
      <c r="E75" s="171" t="s">
        <v>21</v>
      </c>
      <c r="F75" s="172">
        <v>30</v>
      </c>
      <c r="G75" s="173"/>
      <c r="H75" s="174"/>
      <c r="I75" s="175">
        <v>3</v>
      </c>
      <c r="J75" s="176">
        <v>33</v>
      </c>
      <c r="K75" s="176">
        <f>F75+G75+H75</f>
        <v>30</v>
      </c>
      <c r="L75" s="176">
        <f>F75+G75+H75+I75</f>
        <v>33</v>
      </c>
      <c r="M75" s="176">
        <v>0</v>
      </c>
      <c r="N75" s="176">
        <f>J75+L75</f>
        <v>66</v>
      </c>
      <c r="O75" s="178" t="s">
        <v>117</v>
      </c>
      <c r="P75" s="254"/>
      <c r="Q75" s="245">
        <f>IF(E75="Egz.",1,0)</f>
        <v>0</v>
      </c>
      <c r="R75" s="245">
        <f>N75/D75</f>
        <v>26.4</v>
      </c>
    </row>
    <row r="76" spans="1:18" ht="15">
      <c r="A76" s="39">
        <v>2</v>
      </c>
      <c r="B76" s="24" t="s">
        <v>157</v>
      </c>
      <c r="C76" s="198">
        <v>6</v>
      </c>
      <c r="D76" s="226">
        <v>2.5</v>
      </c>
      <c r="E76" s="171" t="s">
        <v>21</v>
      </c>
      <c r="F76" s="179"/>
      <c r="G76" s="180"/>
      <c r="H76" s="181">
        <v>30</v>
      </c>
      <c r="I76" s="182">
        <v>8</v>
      </c>
      <c r="J76" s="183">
        <v>37</v>
      </c>
      <c r="K76" s="183">
        <f>F76+G76+H76</f>
        <v>30</v>
      </c>
      <c r="L76" s="183">
        <f>F76+G76+H76+I76</f>
        <v>38</v>
      </c>
      <c r="M76" s="183">
        <v>30</v>
      </c>
      <c r="N76" s="183">
        <f>J76+L76</f>
        <v>75</v>
      </c>
      <c r="O76" s="185" t="s">
        <v>117</v>
      </c>
      <c r="P76" s="254"/>
      <c r="Q76" s="245">
        <f>IF(E76="Egz.",1,0)</f>
        <v>0</v>
      </c>
      <c r="R76" s="245">
        <f>N76/D76</f>
        <v>30</v>
      </c>
    </row>
    <row r="77" spans="1:18" ht="15">
      <c r="A77" s="39">
        <v>3</v>
      </c>
      <c r="B77" s="24" t="s">
        <v>66</v>
      </c>
      <c r="C77" s="198">
        <v>6</v>
      </c>
      <c r="D77" s="226">
        <v>4</v>
      </c>
      <c r="E77" s="171" t="s">
        <v>21</v>
      </c>
      <c r="F77" s="179"/>
      <c r="G77" s="180"/>
      <c r="H77" s="181">
        <v>45</v>
      </c>
      <c r="I77" s="182">
        <v>5</v>
      </c>
      <c r="J77" s="183">
        <v>50</v>
      </c>
      <c r="K77" s="183">
        <f>F77+G77+H77</f>
        <v>45</v>
      </c>
      <c r="L77" s="183">
        <f>F77+G77+H77+I77</f>
        <v>50</v>
      </c>
      <c r="M77" s="183">
        <v>50</v>
      </c>
      <c r="N77" s="183">
        <f>J77+L77</f>
        <v>100</v>
      </c>
      <c r="O77" s="185" t="s">
        <v>117</v>
      </c>
      <c r="P77" s="254"/>
      <c r="Q77" s="245">
        <f>IF(E77="Egz.",1,0)</f>
        <v>0</v>
      </c>
      <c r="R77" s="245">
        <f>N77/D77</f>
        <v>25</v>
      </c>
    </row>
    <row r="78" spans="1:18" ht="15">
      <c r="A78" s="39">
        <v>4</v>
      </c>
      <c r="B78" s="24" t="s">
        <v>158</v>
      </c>
      <c r="C78" s="198">
        <v>7</v>
      </c>
      <c r="D78" s="226">
        <v>2.5</v>
      </c>
      <c r="E78" s="171" t="s">
        <v>21</v>
      </c>
      <c r="F78" s="179">
        <v>30</v>
      </c>
      <c r="G78" s="180"/>
      <c r="H78" s="181"/>
      <c r="I78" s="182">
        <v>3</v>
      </c>
      <c r="J78" s="183">
        <v>33</v>
      </c>
      <c r="K78" s="183">
        <f>F78+G78+H78</f>
        <v>30</v>
      </c>
      <c r="L78" s="183">
        <f>F78+G78+H78+I78</f>
        <v>33</v>
      </c>
      <c r="M78" s="183">
        <v>0</v>
      </c>
      <c r="N78" s="183">
        <f>J78+L78</f>
        <v>66</v>
      </c>
      <c r="O78" s="185" t="s">
        <v>117</v>
      </c>
      <c r="P78" s="254"/>
      <c r="Q78" s="245">
        <f>IF(E78="Egz.",1,0)</f>
        <v>0</v>
      </c>
      <c r="R78" s="245">
        <f>N78/D78</f>
        <v>26.4</v>
      </c>
    </row>
    <row r="79" spans="1:18" ht="15">
      <c r="A79" s="39">
        <v>5</v>
      </c>
      <c r="B79" s="24" t="s">
        <v>159</v>
      </c>
      <c r="C79" s="198">
        <v>7</v>
      </c>
      <c r="D79" s="226">
        <v>3.5</v>
      </c>
      <c r="E79" s="171" t="s">
        <v>21</v>
      </c>
      <c r="F79" s="179"/>
      <c r="G79" s="180"/>
      <c r="H79" s="181">
        <v>45</v>
      </c>
      <c r="I79" s="182">
        <v>7</v>
      </c>
      <c r="J79" s="183">
        <v>52</v>
      </c>
      <c r="K79" s="183">
        <f>F79+G79+H79</f>
        <v>45</v>
      </c>
      <c r="L79" s="183">
        <f>F79+G79+H79+I79</f>
        <v>52</v>
      </c>
      <c r="M79" s="183">
        <v>45</v>
      </c>
      <c r="N79" s="183">
        <f>J79+L79</f>
        <v>104</v>
      </c>
      <c r="O79" s="185" t="s">
        <v>117</v>
      </c>
      <c r="P79" s="254"/>
      <c r="Q79" s="245">
        <f>IF(E79="Egz.",1,0)</f>
        <v>0</v>
      </c>
      <c r="R79" s="245">
        <f>N79/D79</f>
        <v>29.714285714285715</v>
      </c>
    </row>
    <row r="80" spans="1:16" ht="16.5" thickBot="1">
      <c r="A80" s="243"/>
      <c r="B80" s="187" t="s">
        <v>69</v>
      </c>
      <c r="C80" s="362"/>
      <c r="D80" s="362"/>
      <c r="E80" s="297"/>
      <c r="F80" s="362"/>
      <c r="G80" s="362"/>
      <c r="H80" s="362"/>
      <c r="I80" s="362"/>
      <c r="J80" s="362"/>
      <c r="K80" s="363"/>
      <c r="L80" s="362"/>
      <c r="M80" s="362"/>
      <c r="N80" s="362"/>
      <c r="O80" s="362"/>
      <c r="P80" s="255"/>
    </row>
    <row r="81" spans="1:18" ht="15">
      <c r="A81" s="39">
        <v>1</v>
      </c>
      <c r="B81" s="222" t="s">
        <v>67</v>
      </c>
      <c r="C81" s="198">
        <v>6</v>
      </c>
      <c r="D81" s="226">
        <v>6</v>
      </c>
      <c r="E81" s="171" t="s">
        <v>21</v>
      </c>
      <c r="F81" s="172"/>
      <c r="G81" s="173"/>
      <c r="H81" s="364"/>
      <c r="I81" s="175">
        <v>52</v>
      </c>
      <c r="J81" s="176">
        <v>108</v>
      </c>
      <c r="K81" s="176">
        <f>F81+G81+H81</f>
        <v>0</v>
      </c>
      <c r="L81" s="176">
        <f>F81+G81+H81+I81</f>
        <v>52</v>
      </c>
      <c r="M81" s="176">
        <v>160</v>
      </c>
      <c r="N81" s="176">
        <f>J81+L81</f>
        <v>160</v>
      </c>
      <c r="O81" s="178" t="s">
        <v>117</v>
      </c>
      <c r="P81" s="254"/>
      <c r="Q81" s="245">
        <f>IF(E81="Egz.",1,0)</f>
        <v>0</v>
      </c>
      <c r="R81" s="245">
        <f>N81/D81</f>
        <v>26.666666666666668</v>
      </c>
    </row>
    <row r="82" spans="1:18" ht="15.75" thickBot="1">
      <c r="A82" s="39">
        <v>2</v>
      </c>
      <c r="B82" s="222" t="s">
        <v>68</v>
      </c>
      <c r="C82" s="198">
        <v>7</v>
      </c>
      <c r="D82" s="226">
        <v>15</v>
      </c>
      <c r="E82" s="171"/>
      <c r="F82" s="358"/>
      <c r="G82" s="327"/>
      <c r="H82" s="328"/>
      <c r="I82" s="360">
        <v>75</v>
      </c>
      <c r="J82" s="326">
        <v>300</v>
      </c>
      <c r="K82" s="326">
        <f>F82+G82+H82</f>
        <v>0</v>
      </c>
      <c r="L82" s="326">
        <f>F82+G82+H82+I82</f>
        <v>75</v>
      </c>
      <c r="M82" s="326">
        <v>125</v>
      </c>
      <c r="N82" s="326">
        <f>J82+L82</f>
        <v>375</v>
      </c>
      <c r="O82" s="361" t="s">
        <v>117</v>
      </c>
      <c r="P82" s="254"/>
      <c r="Q82" s="245">
        <f>IF(E82="Egz.",1,0)</f>
        <v>0</v>
      </c>
      <c r="R82" s="245">
        <f>N82/D82</f>
        <v>25</v>
      </c>
    </row>
    <row r="83" spans="1:16" ht="15">
      <c r="A83" s="36"/>
      <c r="B83" s="236"/>
      <c r="C83" s="237"/>
      <c r="D83" s="238"/>
      <c r="E83" s="23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256"/>
    </row>
    <row r="84" spans="1:16" ht="15.75">
      <c r="A84" s="1"/>
      <c r="B84" s="240" t="s">
        <v>84</v>
      </c>
      <c r="C84" s="241"/>
      <c r="D84" s="12" t="s">
        <v>4</v>
      </c>
      <c r="E84" s="12" t="s">
        <v>83</v>
      </c>
      <c r="F84" s="39" t="s">
        <v>6</v>
      </c>
      <c r="G84" s="39" t="s">
        <v>10</v>
      </c>
      <c r="H84" s="39" t="s">
        <v>11</v>
      </c>
      <c r="I84" s="39" t="s">
        <v>12</v>
      </c>
      <c r="J84" s="39" t="s">
        <v>85</v>
      </c>
      <c r="K84" s="39" t="s">
        <v>87</v>
      </c>
      <c r="L84" s="12" t="s">
        <v>132</v>
      </c>
      <c r="M84" s="12" t="s">
        <v>120</v>
      </c>
      <c r="N84" s="12" t="s">
        <v>121</v>
      </c>
      <c r="O84" s="11"/>
      <c r="P84" s="258"/>
    </row>
    <row r="85" spans="1:16" ht="15.75">
      <c r="A85" s="1"/>
      <c r="B85" s="240" t="s">
        <v>70</v>
      </c>
      <c r="C85" s="139">
        <v>1</v>
      </c>
      <c r="D85" s="35">
        <f aca="true" t="shared" si="14" ref="D85:D91">SUMIF($C$14:$C$82,C85,$D$14:$D$82)</f>
        <v>30</v>
      </c>
      <c r="E85" s="35">
        <f aca="true" t="shared" si="15" ref="E85:E91">SUMIF($C$14:$C$82,C85,$Q$14:$Q$82)</f>
        <v>4</v>
      </c>
      <c r="F85" s="51">
        <f aca="true" t="shared" si="16" ref="F85:F91">SUMIF($C$14:$C$82,C85,$F$14:$F$82)</f>
        <v>177</v>
      </c>
      <c r="G85" s="51">
        <f aca="true" t="shared" si="17" ref="G85:G91">SUMIF($C$14:$C$82,C85,$G$14:$G$82)</f>
        <v>150</v>
      </c>
      <c r="H85" s="51">
        <f aca="true" t="shared" si="18" ref="H85:H91">SUMIF($C$14:$C$82,C85,$H$14:$H$82)</f>
        <v>60</v>
      </c>
      <c r="I85" s="51">
        <f aca="true" t="shared" si="19" ref="I85:I91">SUMIF($C$14:$C$82,C85,$I$14:$I$82)</f>
        <v>30</v>
      </c>
      <c r="J85" s="51">
        <f aca="true" t="shared" si="20" ref="J85:J91">SUMIF($C$14:$C$82,C85,$J$14:$J$82)</f>
        <v>360</v>
      </c>
      <c r="K85" s="51">
        <f aca="true" t="shared" si="21" ref="K85:K91">SUMIF($C$14:$C$82,C85,$K$14:$K$82)</f>
        <v>387</v>
      </c>
      <c r="L85" s="51">
        <f>SUMIF(C14:C82,C85,L14:L82)</f>
        <v>417</v>
      </c>
      <c r="M85" s="51">
        <f aca="true" t="shared" si="22" ref="M85:M91">SUMIF($C$14:$C$82,C85,$M$14:$M$82)</f>
        <v>195</v>
      </c>
      <c r="N85" s="51">
        <f aca="true" t="shared" si="23" ref="N85:N91">SUMIF($C$14:$C$82,C85,$N$14:$N$82)</f>
        <v>777</v>
      </c>
      <c r="O85" s="239"/>
      <c r="P85" s="259"/>
    </row>
    <row r="86" spans="1:16" ht="15.75">
      <c r="A86" s="1"/>
      <c r="B86" s="188" t="s">
        <v>71</v>
      </c>
      <c r="C86" s="33">
        <v>2</v>
      </c>
      <c r="D86" s="35">
        <f t="shared" si="14"/>
        <v>30</v>
      </c>
      <c r="E86" s="35">
        <f t="shared" si="15"/>
        <v>4</v>
      </c>
      <c r="F86" s="51">
        <f t="shared" si="16"/>
        <v>150</v>
      </c>
      <c r="G86" s="51">
        <f t="shared" si="17"/>
        <v>60</v>
      </c>
      <c r="H86" s="51">
        <f t="shared" si="18"/>
        <v>180</v>
      </c>
      <c r="I86" s="51">
        <f t="shared" si="19"/>
        <v>21</v>
      </c>
      <c r="J86" s="51">
        <f t="shared" si="20"/>
        <v>370</v>
      </c>
      <c r="K86" s="51">
        <f t="shared" si="21"/>
        <v>390</v>
      </c>
      <c r="L86" s="51">
        <f>SUMIF(C15:C83,C86,L15:L83)</f>
        <v>411</v>
      </c>
      <c r="M86" s="51">
        <f t="shared" si="22"/>
        <v>240</v>
      </c>
      <c r="N86" s="51">
        <f t="shared" si="23"/>
        <v>781</v>
      </c>
      <c r="O86" s="51"/>
      <c r="P86" s="259"/>
    </row>
    <row r="87" spans="1:16" ht="15.75">
      <c r="A87" s="1"/>
      <c r="B87" s="188" t="s">
        <v>72</v>
      </c>
      <c r="C87" s="33">
        <v>3</v>
      </c>
      <c r="D87" s="35">
        <f t="shared" si="14"/>
        <v>30</v>
      </c>
      <c r="E87" s="35">
        <f t="shared" si="15"/>
        <v>4</v>
      </c>
      <c r="F87" s="51">
        <f t="shared" si="16"/>
        <v>165</v>
      </c>
      <c r="G87" s="51">
        <f t="shared" si="17"/>
        <v>60</v>
      </c>
      <c r="H87" s="51">
        <f t="shared" si="18"/>
        <v>150</v>
      </c>
      <c r="I87" s="51">
        <f t="shared" si="19"/>
        <v>27</v>
      </c>
      <c r="J87" s="51">
        <f t="shared" si="20"/>
        <v>369</v>
      </c>
      <c r="K87" s="51">
        <f t="shared" si="21"/>
        <v>375</v>
      </c>
      <c r="L87" s="51">
        <f>SUMIF(C16:C83,C87,L16:L83)</f>
        <v>402</v>
      </c>
      <c r="M87" s="51">
        <f t="shared" si="22"/>
        <v>210</v>
      </c>
      <c r="N87" s="51">
        <f t="shared" si="23"/>
        <v>771</v>
      </c>
      <c r="O87" s="51"/>
      <c r="P87" s="259"/>
    </row>
    <row r="88" spans="1:16" ht="15.75">
      <c r="A88" s="1"/>
      <c r="B88" s="188" t="s">
        <v>73</v>
      </c>
      <c r="C88" s="33">
        <v>4</v>
      </c>
      <c r="D88" s="35">
        <f t="shared" si="14"/>
        <v>30</v>
      </c>
      <c r="E88" s="35">
        <f t="shared" si="15"/>
        <v>3</v>
      </c>
      <c r="F88" s="51">
        <f t="shared" si="16"/>
        <v>180</v>
      </c>
      <c r="G88" s="51">
        <f t="shared" si="17"/>
        <v>60</v>
      </c>
      <c r="H88" s="51">
        <f t="shared" si="18"/>
        <v>165</v>
      </c>
      <c r="I88" s="51">
        <f t="shared" si="19"/>
        <v>30</v>
      </c>
      <c r="J88" s="51">
        <f t="shared" si="20"/>
        <v>339</v>
      </c>
      <c r="K88" s="51">
        <f t="shared" si="21"/>
        <v>375</v>
      </c>
      <c r="L88" s="51">
        <f>SUMIF(C17:C83,C88,L17:L83)</f>
        <v>435</v>
      </c>
      <c r="M88" s="51">
        <f t="shared" si="22"/>
        <v>225</v>
      </c>
      <c r="N88" s="51">
        <f t="shared" si="23"/>
        <v>774</v>
      </c>
      <c r="O88" s="51"/>
      <c r="P88" s="259"/>
    </row>
    <row r="89" spans="1:16" ht="15.75">
      <c r="A89" s="1"/>
      <c r="B89" s="188" t="s">
        <v>74</v>
      </c>
      <c r="C89" s="33">
        <v>5</v>
      </c>
      <c r="D89" s="35">
        <f t="shared" si="14"/>
        <v>30</v>
      </c>
      <c r="E89" s="35">
        <f t="shared" si="15"/>
        <v>4</v>
      </c>
      <c r="F89" s="51">
        <f t="shared" si="16"/>
        <v>169</v>
      </c>
      <c r="G89" s="51">
        <f t="shared" si="17"/>
        <v>30</v>
      </c>
      <c r="H89" s="51">
        <f t="shared" si="18"/>
        <v>180</v>
      </c>
      <c r="I89" s="51">
        <f t="shared" si="19"/>
        <v>38</v>
      </c>
      <c r="J89" s="51">
        <f t="shared" si="20"/>
        <v>385</v>
      </c>
      <c r="K89" s="51">
        <f t="shared" si="21"/>
        <v>379</v>
      </c>
      <c r="L89" s="51">
        <f>SUMIF(C18:C84,C89,L18:L84)</f>
        <v>417</v>
      </c>
      <c r="M89" s="51">
        <f t="shared" si="22"/>
        <v>225</v>
      </c>
      <c r="N89" s="51">
        <f t="shared" si="23"/>
        <v>802</v>
      </c>
      <c r="O89" s="51"/>
      <c r="P89" s="259"/>
    </row>
    <row r="90" spans="1:18" ht="15.75">
      <c r="A90" s="1"/>
      <c r="B90" s="188" t="s">
        <v>75</v>
      </c>
      <c r="C90" s="33">
        <v>6</v>
      </c>
      <c r="D90" s="35">
        <f t="shared" si="14"/>
        <v>30</v>
      </c>
      <c r="E90" s="35">
        <f t="shared" si="15"/>
        <v>3</v>
      </c>
      <c r="F90" s="51">
        <f t="shared" si="16"/>
        <v>120</v>
      </c>
      <c r="G90" s="51">
        <f t="shared" si="17"/>
        <v>0</v>
      </c>
      <c r="H90" s="51">
        <f t="shared" si="18"/>
        <v>165</v>
      </c>
      <c r="I90" s="51">
        <f t="shared" si="19"/>
        <v>83</v>
      </c>
      <c r="J90" s="51">
        <f t="shared" si="20"/>
        <v>408</v>
      </c>
      <c r="K90" s="51">
        <f t="shared" si="21"/>
        <v>285</v>
      </c>
      <c r="L90" s="51">
        <f>SUMIF(C19:C85,C90,L19:L85)</f>
        <v>368</v>
      </c>
      <c r="M90" s="51">
        <f t="shared" si="22"/>
        <v>330</v>
      </c>
      <c r="N90" s="51">
        <f t="shared" si="23"/>
        <v>776</v>
      </c>
      <c r="O90" s="51"/>
      <c r="P90" s="259"/>
      <c r="Q90" s="260"/>
      <c r="R90" s="260"/>
    </row>
    <row r="91" spans="1:18" ht="15.75">
      <c r="A91" s="1"/>
      <c r="B91" s="188" t="s">
        <v>76</v>
      </c>
      <c r="C91" s="33">
        <v>7</v>
      </c>
      <c r="D91" s="35">
        <f t="shared" si="14"/>
        <v>30</v>
      </c>
      <c r="E91" s="35">
        <f t="shared" si="15"/>
        <v>1</v>
      </c>
      <c r="F91" s="51">
        <f t="shared" si="16"/>
        <v>75</v>
      </c>
      <c r="G91" s="51">
        <f t="shared" si="17"/>
        <v>0</v>
      </c>
      <c r="H91" s="51">
        <f t="shared" si="18"/>
        <v>105</v>
      </c>
      <c r="I91" s="51">
        <f t="shared" si="19"/>
        <v>95</v>
      </c>
      <c r="J91" s="51">
        <f t="shared" si="20"/>
        <v>495</v>
      </c>
      <c r="K91" s="51">
        <f t="shared" si="21"/>
        <v>180</v>
      </c>
      <c r="L91" s="51">
        <f>SUMIF(C20:C86,C91,L20:L86)</f>
        <v>275</v>
      </c>
      <c r="M91" s="51">
        <f t="shared" si="22"/>
        <v>200</v>
      </c>
      <c r="N91" s="51">
        <f t="shared" si="23"/>
        <v>770</v>
      </c>
      <c r="O91" s="51"/>
      <c r="P91" s="259"/>
      <c r="Q91" s="260"/>
      <c r="R91" s="260"/>
    </row>
    <row r="92" spans="1:19" ht="15.75">
      <c r="A92" s="1"/>
      <c r="B92" s="189" t="s">
        <v>7</v>
      </c>
      <c r="C92" s="14"/>
      <c r="D92" s="37">
        <f>SUM(D85:D91)</f>
        <v>210</v>
      </c>
      <c r="E92" s="37">
        <f>SUM(E85:E91)</f>
        <v>23</v>
      </c>
      <c r="F92" s="37">
        <f aca="true" t="shared" si="24" ref="F92:N92">SUM(F85:F91)</f>
        <v>1036</v>
      </c>
      <c r="G92" s="37">
        <f t="shared" si="24"/>
        <v>360</v>
      </c>
      <c r="H92" s="37">
        <f t="shared" si="24"/>
        <v>1005</v>
      </c>
      <c r="I92" s="37">
        <f t="shared" si="24"/>
        <v>324</v>
      </c>
      <c r="J92" s="37">
        <f t="shared" si="24"/>
        <v>2726</v>
      </c>
      <c r="K92" s="37">
        <f t="shared" si="24"/>
        <v>2371</v>
      </c>
      <c r="L92" s="37">
        <f t="shared" si="24"/>
        <v>2725</v>
      </c>
      <c r="M92" s="37">
        <f t="shared" si="24"/>
        <v>1625</v>
      </c>
      <c r="N92" s="37">
        <f t="shared" si="24"/>
        <v>5451</v>
      </c>
      <c r="O92" s="37"/>
      <c r="P92" s="261"/>
      <c r="Q92" s="260"/>
      <c r="R92" s="260" t="s">
        <v>122</v>
      </c>
      <c r="S92">
        <f>N92/D92</f>
        <v>25.957142857142856</v>
      </c>
    </row>
    <row r="93" ht="15.75" thickBot="1"/>
    <row r="94" spans="1:19" ht="15">
      <c r="A94" s="52" t="s">
        <v>88</v>
      </c>
      <c r="B94" s="53" t="s">
        <v>89</v>
      </c>
      <c r="C94" s="200"/>
      <c r="D94" s="367" t="s">
        <v>90</v>
      </c>
      <c r="E94" s="368"/>
      <c r="F94" s="369" t="s">
        <v>91</v>
      </c>
      <c r="G94" s="368"/>
      <c r="H94" s="54"/>
      <c r="I94" s="52" t="s">
        <v>92</v>
      </c>
      <c r="J94" s="55" t="s">
        <v>93</v>
      </c>
      <c r="K94" s="56"/>
      <c r="L94" s="56"/>
      <c r="M94" s="56"/>
      <c r="N94" s="56"/>
      <c r="O94" s="105"/>
      <c r="P94" s="263"/>
      <c r="Q94" s="264"/>
      <c r="R94" s="264"/>
      <c r="S94" s="63"/>
    </row>
    <row r="95" spans="1:19" ht="15">
      <c r="A95" s="57"/>
      <c r="B95" s="58" t="s">
        <v>94</v>
      </c>
      <c r="C95" s="201"/>
      <c r="D95" s="59" t="s">
        <v>95</v>
      </c>
      <c r="E95" s="60" t="s">
        <v>96</v>
      </c>
      <c r="F95" s="61" t="s">
        <v>95</v>
      </c>
      <c r="G95" s="62" t="s">
        <v>96</v>
      </c>
      <c r="H95" s="63"/>
      <c r="I95" s="64"/>
      <c r="J95" s="65" t="s">
        <v>97</v>
      </c>
      <c r="K95" s="66"/>
      <c r="L95" s="66"/>
      <c r="M95" s="66"/>
      <c r="N95" s="66"/>
      <c r="O95" s="112" t="s">
        <v>96</v>
      </c>
      <c r="P95" s="265"/>
      <c r="Q95" s="266"/>
      <c r="R95" s="267"/>
      <c r="S95" s="103"/>
    </row>
    <row r="96" spans="1:19" ht="15.75" thickBot="1">
      <c r="A96" s="67"/>
      <c r="B96" s="68" t="s">
        <v>98</v>
      </c>
      <c r="C96" s="202"/>
      <c r="D96" s="59" t="s">
        <v>99</v>
      </c>
      <c r="E96" s="157"/>
      <c r="F96" s="63"/>
      <c r="G96" s="70"/>
      <c r="H96" s="63"/>
      <c r="I96" s="64"/>
      <c r="J96" s="71" t="s">
        <v>100</v>
      </c>
      <c r="K96" s="72"/>
      <c r="L96" s="72"/>
      <c r="M96" s="72"/>
      <c r="N96" s="72"/>
      <c r="O96" s="106"/>
      <c r="P96" s="263"/>
      <c r="Q96" s="264"/>
      <c r="R96" s="264"/>
      <c r="S96" s="63"/>
    </row>
    <row r="97" spans="1:19" ht="15.75" thickBot="1">
      <c r="A97" s="67"/>
      <c r="B97" s="73" t="s">
        <v>101</v>
      </c>
      <c r="C97" s="203"/>
      <c r="D97" s="75">
        <f>D92</f>
        <v>210</v>
      </c>
      <c r="E97" s="76">
        <v>1</v>
      </c>
      <c r="F97" s="74">
        <f>N92</f>
        <v>5451</v>
      </c>
      <c r="G97" s="76">
        <v>1</v>
      </c>
      <c r="H97" s="63"/>
      <c r="I97" s="370" t="s">
        <v>102</v>
      </c>
      <c r="J97" s="371"/>
      <c r="K97" s="371"/>
      <c r="L97" s="371"/>
      <c r="M97" s="77"/>
      <c r="N97" s="77"/>
      <c r="O97" s="107"/>
      <c r="P97" s="268"/>
      <c r="Q97" s="269"/>
      <c r="R97" s="269"/>
      <c r="S97" s="63"/>
    </row>
    <row r="98" spans="1:19" ht="15">
      <c r="A98" s="64">
        <v>1</v>
      </c>
      <c r="B98" s="78" t="s">
        <v>103</v>
      </c>
      <c r="C98" s="201"/>
      <c r="D98" s="372">
        <f>F98/S92</f>
        <v>104.9807374793616</v>
      </c>
      <c r="E98" s="391">
        <f>D98/D92</f>
        <v>0.4999082737112457</v>
      </c>
      <c r="F98" s="392">
        <f>L92</f>
        <v>2725</v>
      </c>
      <c r="G98" s="391">
        <f>F98/N92</f>
        <v>0.49990827371124563</v>
      </c>
      <c r="H98" s="63"/>
      <c r="I98" s="79">
        <v>1</v>
      </c>
      <c r="J98" s="80" t="s">
        <v>118</v>
      </c>
      <c r="K98" s="63"/>
      <c r="L98" s="63"/>
      <c r="M98" s="63"/>
      <c r="N98" s="63"/>
      <c r="O98" s="281">
        <f>1-O99</f>
        <v>0.8357142857142857</v>
      </c>
      <c r="P98" s="270"/>
      <c r="Q98" s="271"/>
      <c r="R98" s="271"/>
      <c r="S98" s="104"/>
    </row>
    <row r="99" spans="1:19" ht="15">
      <c r="A99" s="81"/>
      <c r="B99" s="82" t="s">
        <v>104</v>
      </c>
      <c r="C99" s="204"/>
      <c r="D99" s="373"/>
      <c r="E99" s="376"/>
      <c r="F99" s="380"/>
      <c r="G99" s="376"/>
      <c r="H99" s="63"/>
      <c r="I99" s="83">
        <v>2</v>
      </c>
      <c r="J99" s="80" t="s">
        <v>119</v>
      </c>
      <c r="K99" s="80"/>
      <c r="L99" s="63"/>
      <c r="M99" s="63"/>
      <c r="N99" s="63"/>
      <c r="O99" s="281">
        <f>SUMIF(P14:P82,"onś",D14:D82)/210</f>
        <v>0.16428571428571428</v>
      </c>
      <c r="P99" s="270"/>
      <c r="Q99" s="271"/>
      <c r="R99" s="271"/>
      <c r="S99" s="63"/>
    </row>
    <row r="100" spans="1:19" ht="15">
      <c r="A100" s="84">
        <v>2</v>
      </c>
      <c r="B100" s="85" t="s">
        <v>105</v>
      </c>
      <c r="C100" s="205"/>
      <c r="D100" s="92">
        <f>SUM(D27:D37)</f>
        <v>42.5</v>
      </c>
      <c r="E100" s="87">
        <f>D100/D92</f>
        <v>0.20238095238095238</v>
      </c>
      <c r="F100" s="86">
        <f>SUM(N27:N37)</f>
        <v>1092</v>
      </c>
      <c r="G100" s="87">
        <f>F100/N92</f>
        <v>0.2003302146395157</v>
      </c>
      <c r="H100" s="63"/>
      <c r="I100" s="83"/>
      <c r="J100" s="63"/>
      <c r="K100" s="63"/>
      <c r="L100" s="63"/>
      <c r="M100" s="63"/>
      <c r="N100" s="63"/>
      <c r="O100" s="108"/>
      <c r="P100" s="270"/>
      <c r="Q100" s="271"/>
      <c r="R100" s="271"/>
      <c r="S100" s="63"/>
    </row>
    <row r="101" spans="1:19" ht="15">
      <c r="A101" s="88">
        <v>3</v>
      </c>
      <c r="B101" s="89" t="s">
        <v>106</v>
      </c>
      <c r="C101" s="206"/>
      <c r="D101" s="374">
        <f>F101/S92</f>
        <v>62.60319207484866</v>
      </c>
      <c r="E101" s="375">
        <f>D101/D92</f>
        <v>0.2981104384516603</v>
      </c>
      <c r="F101" s="379">
        <f>M92</f>
        <v>1625</v>
      </c>
      <c r="G101" s="375">
        <f>F101/N92</f>
        <v>0.29811043845166024</v>
      </c>
      <c r="H101" s="63"/>
      <c r="I101" s="83"/>
      <c r="J101" s="381"/>
      <c r="K101" s="382"/>
      <c r="L101" s="382"/>
      <c r="M101" s="90"/>
      <c r="N101" s="90"/>
      <c r="O101" s="280"/>
      <c r="P101" s="272"/>
      <c r="Q101" s="273"/>
      <c r="R101" s="273"/>
      <c r="S101" s="63"/>
    </row>
    <row r="102" spans="1:19" ht="15">
      <c r="A102" s="81"/>
      <c r="B102" s="82" t="s">
        <v>107</v>
      </c>
      <c r="C102" s="204"/>
      <c r="D102" s="373"/>
      <c r="E102" s="376"/>
      <c r="F102" s="380"/>
      <c r="G102" s="376"/>
      <c r="H102" s="63"/>
      <c r="I102" s="83"/>
      <c r="J102" s="377"/>
      <c r="K102" s="378"/>
      <c r="L102" s="378"/>
      <c r="M102" s="90"/>
      <c r="N102" s="90"/>
      <c r="O102" s="280"/>
      <c r="P102" s="272"/>
      <c r="Q102" s="273"/>
      <c r="R102" s="273"/>
      <c r="S102" s="63"/>
    </row>
    <row r="103" spans="1:19" ht="15">
      <c r="A103" s="88">
        <v>4</v>
      </c>
      <c r="B103" s="89" t="s">
        <v>108</v>
      </c>
      <c r="C103" s="206"/>
      <c r="D103" s="385">
        <f>SUM(D14:D25)</f>
        <v>15</v>
      </c>
      <c r="E103" s="375">
        <f>D103/D92</f>
        <v>0.07142857142857142</v>
      </c>
      <c r="F103" s="379">
        <f>SUM(N14:N25)</f>
        <v>446</v>
      </c>
      <c r="G103" s="375">
        <f>F103/N92</f>
        <v>0.08181984956888644</v>
      </c>
      <c r="H103" s="63"/>
      <c r="I103" s="83"/>
      <c r="J103" s="381"/>
      <c r="K103" s="382"/>
      <c r="L103" s="382"/>
      <c r="M103" s="90"/>
      <c r="N103" s="90"/>
      <c r="O103" s="109"/>
      <c r="P103" s="272"/>
      <c r="Q103" s="273"/>
      <c r="R103" s="273"/>
      <c r="S103" s="63"/>
    </row>
    <row r="104" spans="1:19" ht="15">
      <c r="A104" s="81"/>
      <c r="B104" s="82" t="s">
        <v>109</v>
      </c>
      <c r="C104" s="204"/>
      <c r="D104" s="386"/>
      <c r="E104" s="376"/>
      <c r="F104" s="380"/>
      <c r="G104" s="376"/>
      <c r="H104" s="63"/>
      <c r="I104" s="83"/>
      <c r="J104" s="381"/>
      <c r="K104" s="382"/>
      <c r="L104" s="382"/>
      <c r="M104" s="90"/>
      <c r="N104" s="90"/>
      <c r="O104" s="109"/>
      <c r="P104" s="272"/>
      <c r="Q104" s="273"/>
      <c r="R104" s="273"/>
      <c r="S104" s="63"/>
    </row>
    <row r="105" spans="1:19" ht="15">
      <c r="A105" s="81">
        <v>5</v>
      </c>
      <c r="B105" s="82" t="s">
        <v>142</v>
      </c>
      <c r="C105" s="204"/>
      <c r="D105" s="312">
        <f>SUMIF(P14:P82,"h",D14:D82)</f>
        <v>5</v>
      </c>
      <c r="E105" s="87">
        <f>D105/D92</f>
        <v>0.023809523809523808</v>
      </c>
      <c r="F105" s="312">
        <f>SUMIF(P14:P82,"h",N14:N82)</f>
        <v>150</v>
      </c>
      <c r="G105" s="311">
        <f>F105/N92</f>
        <v>0.0275178866263071</v>
      </c>
      <c r="H105" s="63"/>
      <c r="I105" s="83"/>
      <c r="J105" s="310"/>
      <c r="K105" s="90"/>
      <c r="L105" s="90"/>
      <c r="M105" s="90"/>
      <c r="N105" s="90"/>
      <c r="O105" s="109"/>
      <c r="P105" s="272"/>
      <c r="Q105" s="273"/>
      <c r="R105" s="273"/>
      <c r="S105" s="63"/>
    </row>
    <row r="106" spans="1:19" ht="15">
      <c r="A106" s="91">
        <v>6</v>
      </c>
      <c r="B106" s="85" t="s">
        <v>110</v>
      </c>
      <c r="C106" s="205"/>
      <c r="D106" s="279">
        <f>SUMIF(O14:O82,"f",D14:D82)+SUMIF(O14:O82,"o/f",D14:D82)</f>
        <v>76.5</v>
      </c>
      <c r="E106" s="87">
        <f>D106/D92</f>
        <v>0.36428571428571427</v>
      </c>
      <c r="F106" s="92">
        <f>SUMIF(O14:O82,"f",N14:N82)+SUMIF(O14:O82,"o/f",N14:N82)</f>
        <v>2053</v>
      </c>
      <c r="G106" s="87">
        <f>F106/N92</f>
        <v>0.3766281416253898</v>
      </c>
      <c r="H106" s="63"/>
      <c r="I106" s="83"/>
      <c r="J106" s="381"/>
      <c r="K106" s="382"/>
      <c r="L106" s="382"/>
      <c r="M106" s="90"/>
      <c r="N106" s="90"/>
      <c r="O106" s="109"/>
      <c r="P106" s="272"/>
      <c r="Q106" s="273"/>
      <c r="R106" s="273"/>
      <c r="S106" s="63"/>
    </row>
    <row r="107" spans="1:19" ht="15">
      <c r="A107" s="93">
        <v>7</v>
      </c>
      <c r="B107" s="85" t="s">
        <v>111</v>
      </c>
      <c r="C107" s="205"/>
      <c r="D107" s="92">
        <f>D81</f>
        <v>6</v>
      </c>
      <c r="E107" s="87">
        <f>D107/D92</f>
        <v>0.02857142857142857</v>
      </c>
      <c r="F107" s="86">
        <f>N81</f>
        <v>160</v>
      </c>
      <c r="G107" s="87">
        <f>F107/N92</f>
        <v>0.02935241240139424</v>
      </c>
      <c r="I107" s="94"/>
      <c r="J107" s="383"/>
      <c r="K107" s="384"/>
      <c r="L107" s="384"/>
      <c r="M107" s="95"/>
      <c r="N107" s="95"/>
      <c r="O107" s="110"/>
      <c r="P107" s="272"/>
      <c r="Q107" s="273"/>
      <c r="R107" s="273"/>
      <c r="S107" s="63"/>
    </row>
    <row r="108" spans="1:19" ht="15.75" thickBot="1">
      <c r="A108" s="96">
        <v>8</v>
      </c>
      <c r="B108" s="97" t="s">
        <v>112</v>
      </c>
      <c r="C108" s="207"/>
      <c r="D108" s="208">
        <f>D25</f>
        <v>1</v>
      </c>
      <c r="E108" s="99">
        <f>D108/D92</f>
        <v>0.004761904761904762</v>
      </c>
      <c r="F108" s="98">
        <f>N25</f>
        <v>30</v>
      </c>
      <c r="G108" s="99">
        <f>F108/N92</f>
        <v>0.00550357732526142</v>
      </c>
      <c r="I108" s="365" t="s">
        <v>113</v>
      </c>
      <c r="J108" s="366"/>
      <c r="K108" s="366"/>
      <c r="L108" s="366"/>
      <c r="M108" s="69"/>
      <c r="N108" s="69"/>
      <c r="O108" s="111"/>
      <c r="P108" s="272"/>
      <c r="Q108" s="273"/>
      <c r="R108" s="273"/>
      <c r="S108" s="63"/>
    </row>
  </sheetData>
  <sheetProtection/>
  <mergeCells count="24">
    <mergeCell ref="J101:L101"/>
    <mergeCell ref="J102:L102"/>
    <mergeCell ref="D101:D102"/>
    <mergeCell ref="E101:E102"/>
    <mergeCell ref="F101:F102"/>
    <mergeCell ref="G101:G102"/>
    <mergeCell ref="A1:O1"/>
    <mergeCell ref="J106:L106"/>
    <mergeCell ref="J107:L107"/>
    <mergeCell ref="I108:L108"/>
    <mergeCell ref="D103:D104"/>
    <mergeCell ref="E103:E104"/>
    <mergeCell ref="F103:F104"/>
    <mergeCell ref="G103:G104"/>
    <mergeCell ref="J103:L103"/>
    <mergeCell ref="J104:L104"/>
    <mergeCell ref="D98:D99"/>
    <mergeCell ref="E98:E99"/>
    <mergeCell ref="F98:F99"/>
    <mergeCell ref="G98:G99"/>
    <mergeCell ref="B13:I13"/>
    <mergeCell ref="D94:E94"/>
    <mergeCell ref="F94:G94"/>
    <mergeCell ref="I97:L97"/>
  </mergeCells>
  <printOptions/>
  <pageMargins left="0.7" right="0.7" top="0.75" bottom="0.75" header="0.3" footer="0.3"/>
  <pageSetup horizontalDpi="600" verticalDpi="600" orientation="landscape" paperSize="9" r:id="rId1"/>
  <headerFooter>
    <oddHeader>&amp;RZałącznik nr 2 do Uchwały nr 236 Rady WMiI z dnia 31 marca 2015 roku</oddHeader>
  </headerFooter>
  <rowBreaks count="1" manualBreakCount="1">
    <brk id="9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PageLayoutView="0" workbookViewId="0" topLeftCell="A4">
      <selection activeCell="G29" sqref="G29"/>
    </sheetView>
  </sheetViews>
  <sheetFormatPr defaultColWidth="9.140625" defaultRowHeight="15"/>
  <cols>
    <col min="2" max="2" width="35.28125" style="0" bestFit="1" customWidth="1"/>
    <col min="3" max="7" width="7.7109375" style="0" customWidth="1"/>
  </cols>
  <sheetData>
    <row r="1" spans="1:18" ht="15.75">
      <c r="A1" s="278" t="s">
        <v>145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44"/>
      <c r="Q1" s="245"/>
      <c r="R1" s="245"/>
    </row>
    <row r="2" spans="1:18" ht="15.75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44"/>
      <c r="Q2" s="245"/>
      <c r="R2" s="245"/>
    </row>
    <row r="3" spans="1:18" ht="15.75">
      <c r="A3" s="34"/>
      <c r="B3" s="275" t="s">
        <v>133</v>
      </c>
      <c r="C3" s="276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244"/>
      <c r="Q3" s="245"/>
      <c r="R3" s="245"/>
    </row>
    <row r="4" spans="2:18" ht="15.75">
      <c r="B4" s="277" t="s">
        <v>134</v>
      </c>
      <c r="P4" s="244"/>
      <c r="Q4" s="245"/>
      <c r="R4" s="245"/>
    </row>
    <row r="5" spans="2:18" ht="15.75">
      <c r="B5" s="277" t="s">
        <v>136</v>
      </c>
      <c r="P5" s="244"/>
      <c r="Q5" s="245"/>
      <c r="R5" s="245"/>
    </row>
    <row r="6" spans="2:18" ht="15.75">
      <c r="B6" s="277" t="s">
        <v>137</v>
      </c>
      <c r="P6" s="244"/>
      <c r="Q6" s="245"/>
      <c r="R6" s="245"/>
    </row>
    <row r="7" spans="2:18" ht="15.75">
      <c r="B7" s="277" t="s">
        <v>135</v>
      </c>
      <c r="P7" s="244"/>
      <c r="Q7" s="245"/>
      <c r="R7" s="245"/>
    </row>
    <row r="8" spans="1:5" ht="15">
      <c r="A8" s="235"/>
      <c r="C8" s="199"/>
      <c r="E8" s="34"/>
    </row>
    <row r="9" spans="2:5" ht="15">
      <c r="B9" s="218"/>
      <c r="C9" s="199"/>
      <c r="E9" s="34"/>
    </row>
    <row r="10" spans="2:7" ht="13.5" customHeight="1" thickBot="1">
      <c r="B10" s="199" t="s">
        <v>125</v>
      </c>
      <c r="C10" s="313" t="s">
        <v>4</v>
      </c>
      <c r="D10" s="313"/>
      <c r="E10" s="313" t="s">
        <v>6</v>
      </c>
      <c r="F10" s="313" t="s">
        <v>10</v>
      </c>
      <c r="G10" s="313" t="s">
        <v>11</v>
      </c>
    </row>
    <row r="11" spans="1:7" ht="13.5" customHeight="1">
      <c r="A11" s="314">
        <v>1</v>
      </c>
      <c r="B11" s="315" t="s">
        <v>14</v>
      </c>
      <c r="C11" s="119">
        <v>0.25</v>
      </c>
      <c r="D11" s="119" t="s">
        <v>18</v>
      </c>
      <c r="E11" s="116">
        <v>2</v>
      </c>
      <c r="F11" s="116"/>
      <c r="G11" s="316"/>
    </row>
    <row r="12" spans="1:7" ht="13.5" customHeight="1">
      <c r="A12" s="317">
        <v>2</v>
      </c>
      <c r="B12" s="16" t="s">
        <v>15</v>
      </c>
      <c r="C12" s="125">
        <v>0.25</v>
      </c>
      <c r="D12" s="125" t="s">
        <v>18</v>
      </c>
      <c r="E12" s="122">
        <v>2</v>
      </c>
      <c r="F12" s="122"/>
      <c r="G12" s="318"/>
    </row>
    <row r="13" spans="1:7" ht="13.5" customHeight="1">
      <c r="A13" s="317">
        <v>3</v>
      </c>
      <c r="B13" s="16" t="s">
        <v>16</v>
      </c>
      <c r="C13" s="125">
        <v>0.5</v>
      </c>
      <c r="D13" s="125" t="s">
        <v>18</v>
      </c>
      <c r="E13" s="122">
        <v>4</v>
      </c>
      <c r="F13" s="122"/>
      <c r="G13" s="318"/>
    </row>
    <row r="14" spans="1:7" ht="13.5" customHeight="1">
      <c r="A14" s="317">
        <v>4</v>
      </c>
      <c r="B14" s="17" t="s">
        <v>17</v>
      </c>
      <c r="C14" s="125">
        <v>0.5</v>
      </c>
      <c r="D14" s="125" t="s">
        <v>18</v>
      </c>
      <c r="E14" s="122">
        <v>4</v>
      </c>
      <c r="F14" s="122"/>
      <c r="G14" s="318"/>
    </row>
    <row r="15" spans="1:7" ht="13.5" customHeight="1">
      <c r="A15" s="317">
        <v>5</v>
      </c>
      <c r="B15" s="221" t="s">
        <v>19</v>
      </c>
      <c r="C15" s="149">
        <v>2</v>
      </c>
      <c r="D15" s="149" t="s">
        <v>21</v>
      </c>
      <c r="E15" s="164">
        <v>30</v>
      </c>
      <c r="F15" s="164"/>
      <c r="G15" s="319"/>
    </row>
    <row r="16" spans="1:7" ht="13.5" customHeight="1">
      <c r="A16" s="320">
        <v>8</v>
      </c>
      <c r="B16" s="18" t="s">
        <v>31</v>
      </c>
      <c r="C16" s="149">
        <v>5.5</v>
      </c>
      <c r="D16" s="125" t="s">
        <v>1</v>
      </c>
      <c r="E16" s="136">
        <v>30</v>
      </c>
      <c r="F16" s="136">
        <v>45</v>
      </c>
      <c r="G16" s="321"/>
    </row>
    <row r="17" spans="1:7" ht="13.5" customHeight="1">
      <c r="A17" s="320">
        <v>9</v>
      </c>
      <c r="B17" s="18" t="s">
        <v>29</v>
      </c>
      <c r="C17" s="149">
        <v>5</v>
      </c>
      <c r="D17" s="125" t="s">
        <v>1</v>
      </c>
      <c r="E17" s="136">
        <v>30</v>
      </c>
      <c r="F17" s="136">
        <v>30</v>
      </c>
      <c r="G17" s="321"/>
    </row>
    <row r="18" spans="1:7" ht="13.5" customHeight="1">
      <c r="A18" s="320">
        <v>10</v>
      </c>
      <c r="B18" s="18" t="s">
        <v>28</v>
      </c>
      <c r="C18" s="125">
        <v>2</v>
      </c>
      <c r="D18" s="125" t="s">
        <v>21</v>
      </c>
      <c r="E18" s="136"/>
      <c r="F18" s="136">
        <v>30</v>
      </c>
      <c r="G18" s="321"/>
    </row>
    <row r="19" spans="1:7" ht="13.5" customHeight="1">
      <c r="A19" s="317">
        <v>11</v>
      </c>
      <c r="B19" s="24" t="s">
        <v>41</v>
      </c>
      <c r="C19" s="23">
        <v>3</v>
      </c>
      <c r="D19" s="149" t="s">
        <v>21</v>
      </c>
      <c r="E19" s="164">
        <v>15</v>
      </c>
      <c r="F19" s="164"/>
      <c r="G19" s="319">
        <v>30</v>
      </c>
    </row>
    <row r="20" spans="1:7" ht="13.5" customHeight="1">
      <c r="A20" s="322">
        <v>12</v>
      </c>
      <c r="B20" s="24" t="s">
        <v>40</v>
      </c>
      <c r="C20" s="23">
        <v>5</v>
      </c>
      <c r="D20" s="149" t="s">
        <v>1</v>
      </c>
      <c r="E20" s="164">
        <v>30</v>
      </c>
      <c r="F20" s="164"/>
      <c r="G20" s="319">
        <v>30</v>
      </c>
    </row>
    <row r="21" spans="1:7" ht="13.5" customHeight="1" thickBot="1">
      <c r="A21" s="323">
        <v>13</v>
      </c>
      <c r="B21" s="324" t="s">
        <v>60</v>
      </c>
      <c r="C21" s="325">
        <v>6</v>
      </c>
      <c r="D21" s="326" t="s">
        <v>1</v>
      </c>
      <c r="E21" s="327">
        <v>30</v>
      </c>
      <c r="F21" s="327">
        <v>45</v>
      </c>
      <c r="G21" s="328"/>
    </row>
    <row r="22" spans="3:5" ht="13.5" customHeight="1">
      <c r="C22" s="199"/>
      <c r="E22" s="34"/>
    </row>
    <row r="23" spans="2:7" ht="13.5" customHeight="1">
      <c r="B23" s="199" t="s">
        <v>126</v>
      </c>
      <c r="C23" s="220" t="s">
        <v>4</v>
      </c>
      <c r="D23" s="220"/>
      <c r="E23" s="220" t="s">
        <v>6</v>
      </c>
      <c r="F23" s="220" t="s">
        <v>10</v>
      </c>
      <c r="G23" s="220" t="s">
        <v>11</v>
      </c>
    </row>
    <row r="24" spans="1:7" ht="13.5" customHeight="1">
      <c r="A24" s="9">
        <v>1</v>
      </c>
      <c r="B24" s="222" t="s">
        <v>20</v>
      </c>
      <c r="C24" s="29">
        <v>2</v>
      </c>
      <c r="D24" s="127" t="s">
        <v>21</v>
      </c>
      <c r="E24" s="164">
        <v>30</v>
      </c>
      <c r="F24" s="164"/>
      <c r="G24" s="164"/>
    </row>
    <row r="25" spans="1:7" ht="13.5" customHeight="1">
      <c r="A25" s="39">
        <v>2</v>
      </c>
      <c r="B25" s="222" t="s">
        <v>22</v>
      </c>
      <c r="C25" s="29">
        <v>2</v>
      </c>
      <c r="D25" s="127" t="s">
        <v>21</v>
      </c>
      <c r="E25" s="164"/>
      <c r="F25" s="164">
        <v>30</v>
      </c>
      <c r="G25" s="164"/>
    </row>
    <row r="26" spans="1:7" ht="13.5" customHeight="1">
      <c r="A26" s="38">
        <v>3</v>
      </c>
      <c r="B26" s="18" t="s">
        <v>30</v>
      </c>
      <c r="C26" s="30">
        <v>6</v>
      </c>
      <c r="D26" s="129" t="s">
        <v>1</v>
      </c>
      <c r="E26" s="139">
        <v>30</v>
      </c>
      <c r="F26" s="139"/>
      <c r="G26" s="139">
        <v>45</v>
      </c>
    </row>
    <row r="27" spans="1:7" ht="13.5" customHeight="1">
      <c r="A27" s="38">
        <v>4</v>
      </c>
      <c r="B27" s="18" t="s">
        <v>32</v>
      </c>
      <c r="C27" s="30">
        <v>5</v>
      </c>
      <c r="D27" s="114" t="s">
        <v>1</v>
      </c>
      <c r="E27" s="139">
        <v>30</v>
      </c>
      <c r="F27" s="139">
        <v>30</v>
      </c>
      <c r="G27" s="139"/>
    </row>
    <row r="28" spans="1:7" ht="13.5" customHeight="1">
      <c r="A28" s="15">
        <v>5</v>
      </c>
      <c r="B28" s="18" t="s">
        <v>33</v>
      </c>
      <c r="C28" s="29">
        <v>3</v>
      </c>
      <c r="D28" s="114" t="s">
        <v>21</v>
      </c>
      <c r="E28" s="136"/>
      <c r="F28" s="136"/>
      <c r="G28" s="136">
        <v>45</v>
      </c>
    </row>
    <row r="29" spans="1:7" ht="13.5" customHeight="1">
      <c r="A29" s="9">
        <v>6</v>
      </c>
      <c r="B29" s="24" t="s">
        <v>46</v>
      </c>
      <c r="C29" s="23">
        <v>6</v>
      </c>
      <c r="D29" s="166" t="s">
        <v>1</v>
      </c>
      <c r="E29" s="164">
        <v>30</v>
      </c>
      <c r="F29" s="164"/>
      <c r="G29" s="164">
        <v>45</v>
      </c>
    </row>
    <row r="30" spans="1:7" ht="13.5" customHeight="1">
      <c r="A30" s="39">
        <v>7</v>
      </c>
      <c r="B30" s="24" t="s">
        <v>42</v>
      </c>
      <c r="C30" s="23">
        <v>6</v>
      </c>
      <c r="D30" s="149" t="s">
        <v>1</v>
      </c>
      <c r="E30" s="164">
        <v>30</v>
      </c>
      <c r="F30" s="164"/>
      <c r="G30" s="164">
        <v>45</v>
      </c>
    </row>
    <row r="31" spans="3:5" ht="13.5" customHeight="1">
      <c r="C31" s="199"/>
      <c r="E31" s="34"/>
    </row>
    <row r="32" spans="2:7" ht="13.5" customHeight="1">
      <c r="B32" s="199" t="s">
        <v>127</v>
      </c>
      <c r="C32" s="220" t="s">
        <v>4</v>
      </c>
      <c r="D32" s="220"/>
      <c r="E32" s="220" t="s">
        <v>6</v>
      </c>
      <c r="F32" s="220" t="s">
        <v>10</v>
      </c>
      <c r="G32" s="220" t="s">
        <v>11</v>
      </c>
    </row>
    <row r="33" spans="1:7" ht="13.5" customHeight="1">
      <c r="A33" s="9">
        <v>1</v>
      </c>
      <c r="B33" s="222" t="s">
        <v>23</v>
      </c>
      <c r="C33" s="30">
        <v>2</v>
      </c>
      <c r="D33" s="149" t="s">
        <v>21</v>
      </c>
      <c r="E33" s="164"/>
      <c r="F33" s="164">
        <v>30</v>
      </c>
      <c r="G33" s="164"/>
    </row>
    <row r="34" spans="1:7" ht="13.5" customHeight="1">
      <c r="A34" s="38">
        <v>2</v>
      </c>
      <c r="B34" s="18" t="s">
        <v>34</v>
      </c>
      <c r="C34" s="30">
        <v>5</v>
      </c>
      <c r="D34" s="142" t="s">
        <v>1</v>
      </c>
      <c r="E34" s="136">
        <v>30</v>
      </c>
      <c r="F34" s="136">
        <v>30</v>
      </c>
      <c r="G34" s="136"/>
    </row>
    <row r="35" spans="1:7" ht="13.5" customHeight="1">
      <c r="A35" s="15">
        <v>3</v>
      </c>
      <c r="B35" s="18" t="s">
        <v>35</v>
      </c>
      <c r="C35" s="30">
        <v>1</v>
      </c>
      <c r="D35" s="125" t="s">
        <v>21</v>
      </c>
      <c r="E35" s="136"/>
      <c r="F35" s="136"/>
      <c r="G35" s="136">
        <v>15</v>
      </c>
    </row>
    <row r="36" spans="1:7" ht="13.5" customHeight="1">
      <c r="A36" s="21">
        <v>4</v>
      </c>
      <c r="B36" s="20" t="s">
        <v>36</v>
      </c>
      <c r="C36" s="31">
        <v>5</v>
      </c>
      <c r="D36" s="125" t="s">
        <v>21</v>
      </c>
      <c r="E36" s="146">
        <v>30</v>
      </c>
      <c r="F36" s="146"/>
      <c r="G36" s="146">
        <v>30</v>
      </c>
    </row>
    <row r="37" spans="1:7" ht="13.5" customHeight="1">
      <c r="A37" s="39">
        <v>5</v>
      </c>
      <c r="B37" s="24" t="s">
        <v>44</v>
      </c>
      <c r="C37" s="23">
        <v>5</v>
      </c>
      <c r="D37" s="149" t="s">
        <v>1</v>
      </c>
      <c r="E37" s="35">
        <v>30</v>
      </c>
      <c r="F37" s="35"/>
      <c r="G37" s="35">
        <v>30</v>
      </c>
    </row>
    <row r="38" spans="1:7" ht="13.5" customHeight="1">
      <c r="A38" s="9">
        <v>6</v>
      </c>
      <c r="B38" s="24" t="s">
        <v>57</v>
      </c>
      <c r="C38" s="23">
        <v>1</v>
      </c>
      <c r="D38" s="149" t="s">
        <v>21</v>
      </c>
      <c r="E38" s="164">
        <v>15</v>
      </c>
      <c r="F38" s="164"/>
      <c r="G38" s="164"/>
    </row>
    <row r="39" spans="1:7" ht="13.5" customHeight="1">
      <c r="A39" s="39">
        <v>7</v>
      </c>
      <c r="B39" s="24" t="s">
        <v>45</v>
      </c>
      <c r="C39" s="23">
        <v>6</v>
      </c>
      <c r="D39" s="149" t="s">
        <v>1</v>
      </c>
      <c r="E39" s="164">
        <v>30</v>
      </c>
      <c r="F39" s="164"/>
      <c r="G39" s="164">
        <v>45</v>
      </c>
    </row>
    <row r="40" spans="1:7" ht="13.5" customHeight="1">
      <c r="A40" s="9">
        <v>8</v>
      </c>
      <c r="B40" s="24" t="s">
        <v>49</v>
      </c>
      <c r="C40" s="23">
        <v>5</v>
      </c>
      <c r="D40" s="149" t="s">
        <v>1</v>
      </c>
      <c r="E40" s="164">
        <v>30</v>
      </c>
      <c r="F40" s="164"/>
      <c r="G40" s="164">
        <v>30</v>
      </c>
    </row>
    <row r="41" spans="3:5" ht="13.5" customHeight="1">
      <c r="C41" s="199"/>
      <c r="E41" s="34"/>
    </row>
    <row r="42" spans="2:7" ht="13.5" customHeight="1">
      <c r="B42" s="199" t="s">
        <v>128</v>
      </c>
      <c r="C42" s="313" t="s">
        <v>4</v>
      </c>
      <c r="D42" s="313"/>
      <c r="E42" s="313" t="s">
        <v>6</v>
      </c>
      <c r="F42" s="313" t="s">
        <v>10</v>
      </c>
      <c r="G42" s="313" t="s">
        <v>11</v>
      </c>
    </row>
    <row r="43" spans="1:7" ht="13.5" customHeight="1">
      <c r="A43" s="39">
        <v>1</v>
      </c>
      <c r="B43" s="222" t="s">
        <v>24</v>
      </c>
      <c r="C43" s="31">
        <v>2</v>
      </c>
      <c r="D43" s="149" t="s">
        <v>21</v>
      </c>
      <c r="E43" s="164"/>
      <c r="F43" s="164">
        <v>30</v>
      </c>
      <c r="G43" s="164"/>
    </row>
    <row r="44" spans="1:7" ht="13.5" customHeight="1">
      <c r="A44" s="12">
        <v>2</v>
      </c>
      <c r="B44" s="11" t="s">
        <v>26</v>
      </c>
      <c r="C44" s="31">
        <v>1</v>
      </c>
      <c r="D44" s="31" t="s">
        <v>21</v>
      </c>
      <c r="E44" s="35"/>
      <c r="F44" s="35">
        <v>30</v>
      </c>
      <c r="G44" s="35"/>
    </row>
    <row r="45" spans="1:7" ht="13.5" customHeight="1">
      <c r="A45" s="12">
        <v>3</v>
      </c>
      <c r="B45" s="11" t="s">
        <v>152</v>
      </c>
      <c r="C45" s="32">
        <v>5</v>
      </c>
      <c r="D45" s="223" t="s">
        <v>21</v>
      </c>
      <c r="E45" s="146">
        <v>30</v>
      </c>
      <c r="F45" s="146"/>
      <c r="G45" s="146">
        <v>30</v>
      </c>
    </row>
    <row r="46" spans="1:7" ht="13.5" customHeight="1">
      <c r="A46" s="39"/>
      <c r="B46" s="24" t="s">
        <v>37</v>
      </c>
      <c r="C46" s="32"/>
      <c r="D46" s="223"/>
      <c r="E46" s="146"/>
      <c r="F46" s="146"/>
      <c r="G46" s="146"/>
    </row>
    <row r="47" spans="1:7" ht="13.5" customHeight="1">
      <c r="A47" s="9"/>
      <c r="B47" s="24" t="s">
        <v>38</v>
      </c>
      <c r="C47" s="32"/>
      <c r="D47" s="223"/>
      <c r="E47" s="224"/>
      <c r="F47" s="224"/>
      <c r="G47" s="224"/>
    </row>
    <row r="48" spans="1:7" ht="13.5" customHeight="1">
      <c r="A48" s="39">
        <v>4</v>
      </c>
      <c r="B48" s="24" t="s">
        <v>43</v>
      </c>
      <c r="C48" s="23">
        <v>3</v>
      </c>
      <c r="D48" s="149" t="s">
        <v>21</v>
      </c>
      <c r="E48" s="35">
        <v>30</v>
      </c>
      <c r="F48" s="35"/>
      <c r="G48" s="35">
        <v>15</v>
      </c>
    </row>
    <row r="49" spans="1:7" ht="13.5" customHeight="1">
      <c r="A49" s="9">
        <v>5</v>
      </c>
      <c r="B49" s="24" t="s">
        <v>48</v>
      </c>
      <c r="C49" s="23">
        <v>5</v>
      </c>
      <c r="D49" s="149" t="s">
        <v>1</v>
      </c>
      <c r="E49" s="164">
        <v>30</v>
      </c>
      <c r="F49" s="164"/>
      <c r="G49" s="164">
        <v>30</v>
      </c>
    </row>
    <row r="50" spans="1:7" ht="13.5" customHeight="1">
      <c r="A50" s="39">
        <v>6</v>
      </c>
      <c r="B50" s="24" t="s">
        <v>51</v>
      </c>
      <c r="C50" s="23">
        <v>5</v>
      </c>
      <c r="D50" s="149" t="s">
        <v>1</v>
      </c>
      <c r="E50" s="164">
        <v>30</v>
      </c>
      <c r="F50" s="164"/>
      <c r="G50" s="164">
        <v>30</v>
      </c>
    </row>
    <row r="51" spans="1:7" ht="13.5" customHeight="1">
      <c r="A51" s="39">
        <v>7</v>
      </c>
      <c r="B51" s="24" t="s">
        <v>47</v>
      </c>
      <c r="C51" s="23">
        <v>4</v>
      </c>
      <c r="D51" s="149" t="s">
        <v>1</v>
      </c>
      <c r="E51" s="35">
        <v>30</v>
      </c>
      <c r="F51" s="35"/>
      <c r="G51" s="35">
        <v>30</v>
      </c>
    </row>
    <row r="52" spans="1:7" ht="13.5" customHeight="1">
      <c r="A52" s="39">
        <v>8</v>
      </c>
      <c r="B52" s="24" t="s">
        <v>149</v>
      </c>
      <c r="C52" s="23">
        <v>5</v>
      </c>
      <c r="D52" s="149" t="s">
        <v>21</v>
      </c>
      <c r="E52" s="35">
        <v>30</v>
      </c>
      <c r="F52" s="35"/>
      <c r="G52" s="35">
        <v>30</v>
      </c>
    </row>
    <row r="53" spans="3:5" ht="13.5" customHeight="1">
      <c r="C53" s="199"/>
      <c r="E53" s="34"/>
    </row>
    <row r="54" spans="2:7" ht="13.5" customHeight="1">
      <c r="B54" s="199" t="s">
        <v>129</v>
      </c>
      <c r="C54" s="220" t="s">
        <v>4</v>
      </c>
      <c r="D54" s="220"/>
      <c r="E54" s="220" t="s">
        <v>6</v>
      </c>
      <c r="F54" s="220" t="s">
        <v>10</v>
      </c>
      <c r="G54" s="220" t="s">
        <v>11</v>
      </c>
    </row>
    <row r="55" spans="1:7" ht="13.5" customHeight="1">
      <c r="A55" s="13">
        <v>1</v>
      </c>
      <c r="B55" s="40" t="s">
        <v>147</v>
      </c>
      <c r="C55" s="149">
        <v>0.5</v>
      </c>
      <c r="D55" s="149" t="s">
        <v>18</v>
      </c>
      <c r="E55" s="164">
        <v>4</v>
      </c>
      <c r="F55" s="164"/>
      <c r="G55" s="164"/>
    </row>
    <row r="56" spans="1:7" ht="13.5" customHeight="1">
      <c r="A56" s="12">
        <v>2</v>
      </c>
      <c r="B56" s="222" t="s">
        <v>25</v>
      </c>
      <c r="C56" s="31">
        <v>2</v>
      </c>
      <c r="D56" s="149" t="s">
        <v>1</v>
      </c>
      <c r="E56" s="35"/>
      <c r="F56" s="35">
        <v>30</v>
      </c>
      <c r="G56" s="35"/>
    </row>
    <row r="57" spans="1:7" ht="13.5" customHeight="1">
      <c r="A57" s="12">
        <v>3</v>
      </c>
      <c r="B57" s="24" t="s">
        <v>150</v>
      </c>
      <c r="C57" s="23">
        <v>5</v>
      </c>
      <c r="D57" s="149" t="s">
        <v>1</v>
      </c>
      <c r="E57" s="164">
        <v>30</v>
      </c>
      <c r="F57" s="164"/>
      <c r="G57" s="164">
        <v>30</v>
      </c>
    </row>
    <row r="58" spans="1:7" ht="13.5" customHeight="1">
      <c r="A58" s="12">
        <v>4</v>
      </c>
      <c r="B58" s="24" t="s">
        <v>151</v>
      </c>
      <c r="C58" s="23">
        <v>4.5</v>
      </c>
      <c r="D58" s="149" t="s">
        <v>21</v>
      </c>
      <c r="E58" s="164">
        <v>30</v>
      </c>
      <c r="F58" s="164"/>
      <c r="G58" s="164">
        <v>30</v>
      </c>
    </row>
    <row r="59" spans="1:7" ht="13.5" customHeight="1">
      <c r="A59" s="12"/>
      <c r="B59" s="24" t="s">
        <v>55</v>
      </c>
      <c r="C59" s="23"/>
      <c r="D59" s="149"/>
      <c r="E59" s="164"/>
      <c r="F59" s="164"/>
      <c r="G59" s="164"/>
    </row>
    <row r="60" spans="1:7" ht="13.5" customHeight="1">
      <c r="A60" s="13"/>
      <c r="B60" s="24" t="s">
        <v>56</v>
      </c>
      <c r="C60" s="225"/>
      <c r="D60" s="149"/>
      <c r="E60" s="164"/>
      <c r="F60" s="164"/>
      <c r="G60" s="164"/>
    </row>
    <row r="61" spans="1:7" ht="13.5" customHeight="1">
      <c r="A61" s="13">
        <v>5</v>
      </c>
      <c r="B61" s="24" t="s">
        <v>140</v>
      </c>
      <c r="C61" s="23">
        <v>5</v>
      </c>
      <c r="D61" s="31" t="s">
        <v>1</v>
      </c>
      <c r="E61" s="35">
        <v>30</v>
      </c>
      <c r="F61" s="35"/>
      <c r="G61" s="35">
        <v>30</v>
      </c>
    </row>
    <row r="62" spans="1:7" ht="13.5" customHeight="1">
      <c r="A62" s="12">
        <v>6</v>
      </c>
      <c r="B62" s="24" t="s">
        <v>50</v>
      </c>
      <c r="C62" s="23">
        <v>5</v>
      </c>
      <c r="D62" s="149" t="s">
        <v>1</v>
      </c>
      <c r="E62" s="35">
        <v>30</v>
      </c>
      <c r="F62" s="35"/>
      <c r="G62" s="35">
        <v>30</v>
      </c>
    </row>
    <row r="63" spans="1:7" ht="13.5" customHeight="1">
      <c r="A63" s="12">
        <v>7</v>
      </c>
      <c r="B63" s="24" t="s">
        <v>61</v>
      </c>
      <c r="C63" s="26">
        <v>4</v>
      </c>
      <c r="D63" s="183" t="s">
        <v>21</v>
      </c>
      <c r="E63" s="180">
        <v>15</v>
      </c>
      <c r="F63" s="180"/>
      <c r="G63" s="180">
        <v>45</v>
      </c>
    </row>
    <row r="64" spans="1:7" ht="13.5" customHeight="1">
      <c r="A64" s="12">
        <v>8</v>
      </c>
      <c r="B64" s="24" t="s">
        <v>153</v>
      </c>
      <c r="C64" s="26">
        <v>4</v>
      </c>
      <c r="D64" s="183" t="s">
        <v>21</v>
      </c>
      <c r="E64" s="180">
        <v>15</v>
      </c>
      <c r="F64" s="180"/>
      <c r="G64" s="180">
        <v>30</v>
      </c>
    </row>
    <row r="65" spans="1:7" ht="13.5" customHeight="1">
      <c r="A65" s="12"/>
      <c r="B65" s="24" t="s">
        <v>62</v>
      </c>
      <c r="C65" s="26"/>
      <c r="D65" s="183"/>
      <c r="E65" s="180"/>
      <c r="F65" s="180"/>
      <c r="G65" s="180"/>
    </row>
    <row r="66" spans="1:7" ht="13.5" customHeight="1">
      <c r="A66" s="12"/>
      <c r="B66" s="24" t="s">
        <v>63</v>
      </c>
      <c r="C66" s="183"/>
      <c r="D66" s="183"/>
      <c r="E66" s="180"/>
      <c r="F66" s="180"/>
      <c r="G66" s="180"/>
    </row>
    <row r="67" spans="3:7" ht="13.5" customHeight="1">
      <c r="C67" s="199"/>
      <c r="D67" s="34"/>
      <c r="E67" s="34"/>
      <c r="F67" s="34"/>
      <c r="G67" s="34"/>
    </row>
    <row r="68" spans="2:7" ht="13.5" customHeight="1">
      <c r="B68" s="199" t="s">
        <v>130</v>
      </c>
      <c r="C68" s="220" t="s">
        <v>4</v>
      </c>
      <c r="D68" s="220"/>
      <c r="E68" s="220" t="s">
        <v>6</v>
      </c>
      <c r="F68" s="220" t="s">
        <v>10</v>
      </c>
      <c r="G68" s="220" t="s">
        <v>11</v>
      </c>
    </row>
    <row r="69" spans="1:7" ht="13.5" customHeight="1">
      <c r="A69" s="12">
        <v>1</v>
      </c>
      <c r="B69" s="24" t="s">
        <v>54</v>
      </c>
      <c r="C69" s="23">
        <v>5</v>
      </c>
      <c r="D69" s="149" t="s">
        <v>1</v>
      </c>
      <c r="E69" s="164">
        <v>30</v>
      </c>
      <c r="F69" s="164"/>
      <c r="G69" s="164">
        <v>30</v>
      </c>
    </row>
    <row r="70" spans="1:7" ht="13.5" customHeight="1">
      <c r="A70" s="12">
        <v>2</v>
      </c>
      <c r="B70" s="24" t="s">
        <v>52</v>
      </c>
      <c r="C70" s="23">
        <v>5</v>
      </c>
      <c r="D70" s="149" t="s">
        <v>1</v>
      </c>
      <c r="E70" s="164">
        <v>30</v>
      </c>
      <c r="F70" s="164"/>
      <c r="G70" s="164">
        <v>30</v>
      </c>
    </row>
    <row r="71" spans="1:7" ht="13.5" customHeight="1">
      <c r="A71" s="12">
        <v>3</v>
      </c>
      <c r="B71" s="24" t="s">
        <v>53</v>
      </c>
      <c r="C71" s="23">
        <v>5</v>
      </c>
      <c r="D71" s="149" t="s">
        <v>1</v>
      </c>
      <c r="E71" s="164">
        <v>30</v>
      </c>
      <c r="F71" s="164"/>
      <c r="G71" s="164">
        <v>30</v>
      </c>
    </row>
    <row r="72" spans="1:7" ht="13.5" customHeight="1">
      <c r="A72" s="12">
        <v>4</v>
      </c>
      <c r="B72" s="24" t="s">
        <v>156</v>
      </c>
      <c r="C72" s="226">
        <v>2.5</v>
      </c>
      <c r="D72" s="183" t="s">
        <v>21</v>
      </c>
      <c r="E72" s="180">
        <v>30</v>
      </c>
      <c r="F72" s="180"/>
      <c r="G72" s="180"/>
    </row>
    <row r="73" spans="1:7" ht="13.5" customHeight="1">
      <c r="A73" s="12">
        <v>5</v>
      </c>
      <c r="B73" s="24" t="s">
        <v>157</v>
      </c>
      <c r="C73" s="226">
        <v>2.5</v>
      </c>
      <c r="D73" s="183" t="s">
        <v>21</v>
      </c>
      <c r="E73" s="180"/>
      <c r="F73" s="180"/>
      <c r="G73" s="180">
        <v>30</v>
      </c>
    </row>
    <row r="74" spans="1:7" ht="13.5" customHeight="1">
      <c r="A74" s="12">
        <v>6</v>
      </c>
      <c r="B74" s="24" t="s">
        <v>66</v>
      </c>
      <c r="C74" s="226">
        <v>4</v>
      </c>
      <c r="D74" s="183" t="s">
        <v>21</v>
      </c>
      <c r="E74" s="180"/>
      <c r="F74" s="180"/>
      <c r="G74" s="180">
        <v>45</v>
      </c>
    </row>
    <row r="75" spans="1:7" ht="13.5" customHeight="1">
      <c r="A75" s="12">
        <v>7</v>
      </c>
      <c r="B75" s="222" t="s">
        <v>67</v>
      </c>
      <c r="C75" s="226">
        <v>6</v>
      </c>
      <c r="D75" s="183" t="s">
        <v>21</v>
      </c>
      <c r="E75" s="180"/>
      <c r="F75" s="180"/>
      <c r="G75" s="180"/>
    </row>
    <row r="76" spans="3:5" ht="13.5" customHeight="1">
      <c r="C76" s="199"/>
      <c r="E76" s="34"/>
    </row>
    <row r="77" spans="2:7" ht="13.5" customHeight="1">
      <c r="B77" s="199" t="s">
        <v>131</v>
      </c>
      <c r="C77" s="220" t="s">
        <v>4</v>
      </c>
      <c r="D77" s="220"/>
      <c r="E77" s="220" t="s">
        <v>6</v>
      </c>
      <c r="F77" s="220" t="s">
        <v>10</v>
      </c>
      <c r="G77" s="220" t="s">
        <v>11</v>
      </c>
    </row>
    <row r="78" spans="1:7" ht="13.5" customHeight="1">
      <c r="A78" s="25">
        <v>1</v>
      </c>
      <c r="B78" s="24" t="s">
        <v>154</v>
      </c>
      <c r="C78" s="233">
        <v>5</v>
      </c>
      <c r="D78" s="149" t="s">
        <v>1</v>
      </c>
      <c r="E78" s="164">
        <v>30</v>
      </c>
      <c r="F78" s="164"/>
      <c r="G78" s="164">
        <v>30</v>
      </c>
    </row>
    <row r="79" spans="1:7" ht="13.5" customHeight="1">
      <c r="A79" s="25"/>
      <c r="B79" s="24" t="s">
        <v>58</v>
      </c>
      <c r="C79" s="233"/>
      <c r="D79" s="149"/>
      <c r="E79" s="164"/>
      <c r="F79" s="164"/>
      <c r="G79" s="164"/>
    </row>
    <row r="80" spans="1:7" ht="13.5" customHeight="1">
      <c r="A80" s="25"/>
      <c r="B80" s="24" t="s">
        <v>59</v>
      </c>
      <c r="C80" s="233"/>
      <c r="D80" s="149"/>
      <c r="E80" s="164"/>
      <c r="F80" s="164"/>
      <c r="G80" s="164"/>
    </row>
    <row r="81" spans="1:7" ht="13.5" customHeight="1">
      <c r="A81" s="25">
        <v>2</v>
      </c>
      <c r="B81" s="17" t="s">
        <v>155</v>
      </c>
      <c r="C81" s="27">
        <v>4</v>
      </c>
      <c r="D81" s="183" t="s">
        <v>21</v>
      </c>
      <c r="E81" s="180"/>
      <c r="F81" s="180"/>
      <c r="G81" s="180">
        <v>45</v>
      </c>
    </row>
    <row r="82" spans="1:7" ht="13.5" customHeight="1">
      <c r="A82" s="25"/>
      <c r="B82" s="17" t="s">
        <v>64</v>
      </c>
      <c r="C82" s="27"/>
      <c r="D82" s="183"/>
      <c r="E82" s="180"/>
      <c r="F82" s="180"/>
      <c r="G82" s="180"/>
    </row>
    <row r="83" spans="1:7" ht="13.5" customHeight="1">
      <c r="A83" s="25"/>
      <c r="B83" s="17" t="s">
        <v>65</v>
      </c>
      <c r="C83" s="234"/>
      <c r="D83" s="183"/>
      <c r="E83" s="180"/>
      <c r="F83" s="180"/>
      <c r="G83" s="180"/>
    </row>
    <row r="84" spans="1:7" ht="13.5" customHeight="1">
      <c r="A84" s="12">
        <v>3</v>
      </c>
      <c r="B84" s="17" t="s">
        <v>160</v>
      </c>
      <c r="C84" s="226">
        <v>2.5</v>
      </c>
      <c r="D84" s="183" t="s">
        <v>21</v>
      </c>
      <c r="E84" s="180">
        <v>30</v>
      </c>
      <c r="F84" s="180"/>
      <c r="G84" s="180"/>
    </row>
    <row r="85" spans="1:7" ht="13.5" customHeight="1">
      <c r="A85" s="12">
        <v>4</v>
      </c>
      <c r="B85" s="24" t="s">
        <v>159</v>
      </c>
      <c r="C85" s="226">
        <v>3.5</v>
      </c>
      <c r="D85" s="183" t="s">
        <v>21</v>
      </c>
      <c r="E85" s="180"/>
      <c r="F85" s="180"/>
      <c r="G85" s="180">
        <v>45</v>
      </c>
    </row>
    <row r="86" spans="1:7" ht="13.5" customHeight="1">
      <c r="A86" s="12">
        <v>5</v>
      </c>
      <c r="B86" s="222" t="s">
        <v>68</v>
      </c>
      <c r="C86" s="226">
        <v>15</v>
      </c>
      <c r="D86" s="183"/>
      <c r="E86" s="180"/>
      <c r="F86" s="180"/>
      <c r="G86" s="180"/>
    </row>
    <row r="87" ht="13.5" customHeight="1"/>
    <row r="88" ht="13.5" customHeight="1">
      <c r="B88" s="289"/>
    </row>
    <row r="89" ht="13.5" customHeight="1"/>
  </sheetData>
  <sheetProtection/>
  <printOptions/>
  <pageMargins left="0.7" right="0.7" top="0.75" bottom="0.75" header="0.3" footer="0.3"/>
  <pageSetup horizontalDpi="600" verticalDpi="600" orientation="portrait" paperSize="9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16">
      <selection activeCell="G29" sqref="G29"/>
    </sheetView>
  </sheetViews>
  <sheetFormatPr defaultColWidth="9.140625" defaultRowHeight="15"/>
  <cols>
    <col min="2" max="2" width="35.28125" style="0" bestFit="1" customWidth="1"/>
    <col min="3" max="7" width="7.7109375" style="0" customWidth="1"/>
  </cols>
  <sheetData>
    <row r="1" spans="1:15" ht="13.5" customHeight="1">
      <c r="A1" s="278" t="s">
        <v>146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5" ht="13.5" customHeigh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</row>
    <row r="3" spans="1:15" ht="13.5" customHeight="1">
      <c r="A3" s="34"/>
      <c r="B3" s="275" t="s">
        <v>133</v>
      </c>
      <c r="C3" s="276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ht="13.5" customHeight="1">
      <c r="B4" s="277" t="s">
        <v>134</v>
      </c>
    </row>
    <row r="5" ht="13.5" customHeight="1">
      <c r="B5" s="277" t="s">
        <v>136</v>
      </c>
    </row>
    <row r="6" ht="13.5" customHeight="1">
      <c r="B6" s="277" t="s">
        <v>137</v>
      </c>
    </row>
    <row r="7" ht="13.5" customHeight="1">
      <c r="B7" s="277" t="s">
        <v>135</v>
      </c>
    </row>
    <row r="8" spans="1:15" ht="13.5" customHeight="1">
      <c r="A8" s="1"/>
      <c r="B8" s="113"/>
      <c r="C8" s="113"/>
      <c r="D8" s="113"/>
      <c r="E8" s="212"/>
      <c r="F8" s="113"/>
      <c r="G8" s="113"/>
      <c r="H8" s="113"/>
      <c r="I8" s="113"/>
      <c r="J8" s="212"/>
      <c r="K8" s="212"/>
      <c r="L8" s="212"/>
      <c r="M8" s="212"/>
      <c r="N8" s="212"/>
      <c r="O8" s="212"/>
    </row>
    <row r="9" spans="2:5" ht="13.5" customHeight="1">
      <c r="B9" s="218"/>
      <c r="C9" s="199"/>
      <c r="E9" s="34"/>
    </row>
    <row r="10" spans="2:7" ht="13.5" customHeight="1">
      <c r="B10" s="199" t="s">
        <v>125</v>
      </c>
      <c r="C10" s="220" t="s">
        <v>4</v>
      </c>
      <c r="D10" s="220"/>
      <c r="E10" s="220" t="s">
        <v>6</v>
      </c>
      <c r="F10" s="220" t="s">
        <v>10</v>
      </c>
      <c r="G10" s="220" t="s">
        <v>11</v>
      </c>
    </row>
    <row r="11" spans="1:7" ht="13.5" customHeight="1">
      <c r="A11" s="9">
        <v>1</v>
      </c>
      <c r="B11" s="16" t="s">
        <v>14</v>
      </c>
      <c r="C11" s="125">
        <v>0.25</v>
      </c>
      <c r="D11" s="125" t="s">
        <v>18</v>
      </c>
      <c r="E11" s="122">
        <v>2</v>
      </c>
      <c r="F11" s="122"/>
      <c r="G11" s="122"/>
    </row>
    <row r="12" spans="1:7" ht="13.5" customHeight="1">
      <c r="A12" s="9">
        <v>2</v>
      </c>
      <c r="B12" s="16" t="s">
        <v>15</v>
      </c>
      <c r="C12" s="125">
        <v>0.25</v>
      </c>
      <c r="D12" s="125" t="s">
        <v>18</v>
      </c>
      <c r="E12" s="122">
        <v>2</v>
      </c>
      <c r="F12" s="122"/>
      <c r="G12" s="122"/>
    </row>
    <row r="13" spans="1:7" ht="13.5" customHeight="1">
      <c r="A13" s="9">
        <v>3</v>
      </c>
      <c r="B13" s="16" t="s">
        <v>16</v>
      </c>
      <c r="C13" s="125">
        <v>0.5</v>
      </c>
      <c r="D13" s="125" t="s">
        <v>18</v>
      </c>
      <c r="E13" s="122">
        <v>4</v>
      </c>
      <c r="F13" s="122"/>
      <c r="G13" s="122"/>
    </row>
    <row r="14" spans="1:7" ht="13.5" customHeight="1">
      <c r="A14" s="9">
        <v>4</v>
      </c>
      <c r="B14" s="17" t="s">
        <v>17</v>
      </c>
      <c r="C14" s="125">
        <v>0.5</v>
      </c>
      <c r="D14" s="125" t="s">
        <v>18</v>
      </c>
      <c r="E14" s="122">
        <v>4</v>
      </c>
      <c r="F14" s="122"/>
      <c r="G14" s="122"/>
    </row>
    <row r="15" spans="1:7" ht="13.5" customHeight="1">
      <c r="A15" s="9">
        <v>5</v>
      </c>
      <c r="B15" s="221" t="s">
        <v>19</v>
      </c>
      <c r="C15" s="149">
        <v>2</v>
      </c>
      <c r="D15" s="149" t="s">
        <v>21</v>
      </c>
      <c r="E15" s="164">
        <v>30</v>
      </c>
      <c r="F15" s="164"/>
      <c r="G15" s="164"/>
    </row>
    <row r="16" spans="1:7" ht="13.5" customHeight="1">
      <c r="A16" s="38">
        <v>8</v>
      </c>
      <c r="B16" s="18" t="s">
        <v>31</v>
      </c>
      <c r="C16" s="31">
        <v>5.5</v>
      </c>
      <c r="D16" s="142" t="s">
        <v>1</v>
      </c>
      <c r="E16" s="139">
        <v>30</v>
      </c>
      <c r="F16" s="139">
        <v>45</v>
      </c>
      <c r="G16" s="139"/>
    </row>
    <row r="17" spans="1:7" ht="13.5" customHeight="1">
      <c r="A17" s="38">
        <v>9</v>
      </c>
      <c r="B17" s="18" t="s">
        <v>29</v>
      </c>
      <c r="C17" s="149">
        <v>5</v>
      </c>
      <c r="D17" s="125" t="s">
        <v>1</v>
      </c>
      <c r="E17" s="136">
        <v>30</v>
      </c>
      <c r="F17" s="136">
        <v>30</v>
      </c>
      <c r="G17" s="219"/>
    </row>
    <row r="18" spans="1:7" ht="13.5" customHeight="1">
      <c r="A18" s="38">
        <v>10</v>
      </c>
      <c r="B18" s="18" t="s">
        <v>28</v>
      </c>
      <c r="C18" s="142">
        <v>2</v>
      </c>
      <c r="D18" s="142" t="s">
        <v>21</v>
      </c>
      <c r="E18" s="139"/>
      <c r="F18" s="139">
        <v>30</v>
      </c>
      <c r="G18" s="139"/>
    </row>
    <row r="19" spans="1:7" ht="13.5" customHeight="1">
      <c r="A19" s="9">
        <v>11</v>
      </c>
      <c r="B19" s="24" t="s">
        <v>41</v>
      </c>
      <c r="C19" s="23">
        <v>3</v>
      </c>
      <c r="D19" s="149" t="s">
        <v>21</v>
      </c>
      <c r="E19" s="164">
        <v>15</v>
      </c>
      <c r="F19" s="164"/>
      <c r="G19" s="164">
        <v>30</v>
      </c>
    </row>
    <row r="20" spans="1:7" ht="13.5" customHeight="1">
      <c r="A20" s="39">
        <v>12</v>
      </c>
      <c r="B20" s="24" t="s">
        <v>40</v>
      </c>
      <c r="C20" s="23">
        <v>5</v>
      </c>
      <c r="D20" s="149" t="s">
        <v>1</v>
      </c>
      <c r="E20" s="164">
        <v>30</v>
      </c>
      <c r="F20" s="164"/>
      <c r="G20" s="164">
        <v>30</v>
      </c>
    </row>
    <row r="21" spans="1:7" ht="13.5" customHeight="1">
      <c r="A21" s="39">
        <v>13</v>
      </c>
      <c r="B21" s="24" t="s">
        <v>77</v>
      </c>
      <c r="C21" s="23">
        <v>6</v>
      </c>
      <c r="D21" s="183" t="s">
        <v>1</v>
      </c>
      <c r="E21" s="180">
        <v>30</v>
      </c>
      <c r="F21" s="180">
        <v>45</v>
      </c>
      <c r="G21" s="180"/>
    </row>
    <row r="22" spans="3:5" ht="13.5" customHeight="1">
      <c r="C22" s="199"/>
      <c r="E22" s="34"/>
    </row>
    <row r="23" spans="2:7" ht="13.5" customHeight="1">
      <c r="B23" s="199" t="s">
        <v>126</v>
      </c>
      <c r="C23" s="220" t="s">
        <v>4</v>
      </c>
      <c r="D23" s="220"/>
      <c r="E23" s="220" t="s">
        <v>6</v>
      </c>
      <c r="F23" s="220" t="s">
        <v>10</v>
      </c>
      <c r="G23" s="220" t="s">
        <v>11</v>
      </c>
    </row>
    <row r="24" spans="1:7" ht="13.5" customHeight="1">
      <c r="A24" s="9">
        <v>1</v>
      </c>
      <c r="B24" s="222" t="s">
        <v>20</v>
      </c>
      <c r="C24" s="29">
        <v>2</v>
      </c>
      <c r="D24" s="127" t="s">
        <v>21</v>
      </c>
      <c r="E24" s="164">
        <v>30</v>
      </c>
      <c r="F24" s="164"/>
      <c r="G24" s="164"/>
    </row>
    <row r="25" spans="1:7" ht="13.5" customHeight="1">
      <c r="A25" s="39">
        <v>2</v>
      </c>
      <c r="B25" s="222" t="s">
        <v>22</v>
      </c>
      <c r="C25" s="29">
        <v>2</v>
      </c>
      <c r="D25" s="127" t="s">
        <v>21</v>
      </c>
      <c r="E25" s="164"/>
      <c r="F25" s="164">
        <v>30</v>
      </c>
      <c r="G25" s="164"/>
    </row>
    <row r="26" spans="1:7" ht="13.5" customHeight="1">
      <c r="A26" s="38">
        <v>3</v>
      </c>
      <c r="B26" s="18" t="s">
        <v>30</v>
      </c>
      <c r="C26" s="30">
        <v>6</v>
      </c>
      <c r="D26" s="129" t="s">
        <v>1</v>
      </c>
      <c r="E26" s="139">
        <v>30</v>
      </c>
      <c r="F26" s="139"/>
      <c r="G26" s="139">
        <v>45</v>
      </c>
    </row>
    <row r="27" spans="1:7" ht="13.5" customHeight="1">
      <c r="A27" s="38">
        <v>4</v>
      </c>
      <c r="B27" s="18" t="s">
        <v>32</v>
      </c>
      <c r="C27" s="30">
        <v>5</v>
      </c>
      <c r="D27" s="114" t="s">
        <v>1</v>
      </c>
      <c r="E27" s="139">
        <v>30</v>
      </c>
      <c r="F27" s="139">
        <v>30</v>
      </c>
      <c r="G27" s="139"/>
    </row>
    <row r="28" spans="1:7" ht="13.5" customHeight="1">
      <c r="A28" s="15">
        <v>5</v>
      </c>
      <c r="B28" s="18" t="s">
        <v>33</v>
      </c>
      <c r="C28" s="29">
        <v>3</v>
      </c>
      <c r="D28" s="114" t="s">
        <v>21</v>
      </c>
      <c r="E28" s="136"/>
      <c r="F28" s="136"/>
      <c r="G28" s="136">
        <v>45</v>
      </c>
    </row>
    <row r="29" spans="1:7" ht="13.5" customHeight="1">
      <c r="A29" s="9">
        <v>6</v>
      </c>
      <c r="B29" s="24" t="s">
        <v>46</v>
      </c>
      <c r="C29" s="23">
        <v>6</v>
      </c>
      <c r="D29" s="166" t="s">
        <v>1</v>
      </c>
      <c r="E29" s="164">
        <v>30</v>
      </c>
      <c r="F29" s="164"/>
      <c r="G29" s="164">
        <v>45</v>
      </c>
    </row>
    <row r="30" spans="1:7" ht="13.5" customHeight="1">
      <c r="A30" s="39">
        <v>7</v>
      </c>
      <c r="B30" s="24" t="s">
        <v>42</v>
      </c>
      <c r="C30" s="23">
        <v>6</v>
      </c>
      <c r="D30" s="149" t="s">
        <v>1</v>
      </c>
      <c r="E30" s="164">
        <v>30</v>
      </c>
      <c r="F30" s="164"/>
      <c r="G30" s="164">
        <v>45</v>
      </c>
    </row>
    <row r="31" spans="3:5" ht="13.5" customHeight="1">
      <c r="C31" s="199"/>
      <c r="E31" s="34"/>
    </row>
    <row r="32" spans="2:8" ht="13.5" customHeight="1">
      <c r="B32" s="199" t="s">
        <v>127</v>
      </c>
      <c r="C32" s="220" t="s">
        <v>4</v>
      </c>
      <c r="D32" s="220"/>
      <c r="E32" s="220" t="s">
        <v>6</v>
      </c>
      <c r="F32" s="220" t="s">
        <v>10</v>
      </c>
      <c r="G32" s="220" t="s">
        <v>11</v>
      </c>
      <c r="H32" s="229"/>
    </row>
    <row r="33" spans="1:8" ht="13.5" customHeight="1">
      <c r="A33" s="9">
        <v>1</v>
      </c>
      <c r="B33" s="222" t="s">
        <v>23</v>
      </c>
      <c r="C33" s="30">
        <v>2</v>
      </c>
      <c r="D33" s="149" t="s">
        <v>21</v>
      </c>
      <c r="E33" s="164"/>
      <c r="F33" s="164">
        <v>30</v>
      </c>
      <c r="G33" s="164"/>
      <c r="H33" s="230"/>
    </row>
    <row r="34" spans="1:8" ht="13.5" customHeight="1">
      <c r="A34" s="38">
        <v>2</v>
      </c>
      <c r="B34" s="18" t="s">
        <v>34</v>
      </c>
      <c r="C34" s="30">
        <v>5</v>
      </c>
      <c r="D34" s="142" t="s">
        <v>1</v>
      </c>
      <c r="E34" s="136">
        <v>30</v>
      </c>
      <c r="F34" s="136">
        <v>30</v>
      </c>
      <c r="G34" s="136"/>
      <c r="H34" s="231"/>
    </row>
    <row r="35" spans="1:8" ht="13.5" customHeight="1">
      <c r="A35" s="15">
        <v>3</v>
      </c>
      <c r="B35" s="18" t="s">
        <v>35</v>
      </c>
      <c r="C35" s="30">
        <v>1</v>
      </c>
      <c r="D35" s="125" t="s">
        <v>21</v>
      </c>
      <c r="E35" s="136"/>
      <c r="F35" s="136"/>
      <c r="G35" s="136">
        <v>15</v>
      </c>
      <c r="H35" s="231"/>
    </row>
    <row r="36" spans="1:8" ht="13.5" customHeight="1">
      <c r="A36" s="21">
        <v>4</v>
      </c>
      <c r="B36" s="20" t="s">
        <v>36</v>
      </c>
      <c r="C36" s="31">
        <v>5</v>
      </c>
      <c r="D36" s="125" t="s">
        <v>21</v>
      </c>
      <c r="E36" s="146">
        <v>30</v>
      </c>
      <c r="F36" s="146"/>
      <c r="G36" s="146">
        <v>30</v>
      </c>
      <c r="H36" s="232"/>
    </row>
    <row r="37" spans="1:8" ht="13.5" customHeight="1">
      <c r="A37" s="39">
        <v>5</v>
      </c>
      <c r="B37" s="24" t="s">
        <v>44</v>
      </c>
      <c r="C37" s="23">
        <v>5</v>
      </c>
      <c r="D37" s="149" t="s">
        <v>1</v>
      </c>
      <c r="E37" s="35">
        <v>30</v>
      </c>
      <c r="F37" s="35"/>
      <c r="G37" s="35">
        <v>30</v>
      </c>
      <c r="H37" s="49"/>
    </row>
    <row r="38" spans="1:8" ht="13.5" customHeight="1">
      <c r="A38" s="9">
        <v>6</v>
      </c>
      <c r="B38" s="24" t="s">
        <v>57</v>
      </c>
      <c r="C38" s="23">
        <v>1</v>
      </c>
      <c r="D38" s="149" t="s">
        <v>21</v>
      </c>
      <c r="E38" s="164">
        <v>15</v>
      </c>
      <c r="F38" s="164"/>
      <c r="G38" s="164"/>
      <c r="H38" s="230"/>
    </row>
    <row r="39" spans="1:8" ht="13.5" customHeight="1">
      <c r="A39" s="39">
        <v>7</v>
      </c>
      <c r="B39" s="24" t="s">
        <v>45</v>
      </c>
      <c r="C39" s="23">
        <v>6</v>
      </c>
      <c r="D39" s="149" t="s">
        <v>1</v>
      </c>
      <c r="E39" s="164">
        <v>30</v>
      </c>
      <c r="F39" s="164"/>
      <c r="G39" s="164">
        <v>45</v>
      </c>
      <c r="H39" s="230"/>
    </row>
    <row r="40" spans="1:8" ht="13.5" customHeight="1">
      <c r="A40" s="9">
        <v>8</v>
      </c>
      <c r="B40" s="24" t="s">
        <v>49</v>
      </c>
      <c r="C40" s="23">
        <v>5</v>
      </c>
      <c r="D40" s="149" t="s">
        <v>1</v>
      </c>
      <c r="E40" s="164">
        <v>30</v>
      </c>
      <c r="F40" s="164"/>
      <c r="G40" s="164">
        <v>30</v>
      </c>
      <c r="H40" s="230"/>
    </row>
    <row r="41" spans="3:5" ht="13.5" customHeight="1">
      <c r="C41" s="199"/>
      <c r="E41" s="34"/>
    </row>
    <row r="42" spans="2:7" ht="13.5" customHeight="1">
      <c r="B42" s="199" t="s">
        <v>128</v>
      </c>
      <c r="C42" s="313" t="s">
        <v>4</v>
      </c>
      <c r="D42" s="313"/>
      <c r="E42" s="313" t="s">
        <v>6</v>
      </c>
      <c r="F42" s="313" t="s">
        <v>10</v>
      </c>
      <c r="G42" s="313" t="s">
        <v>11</v>
      </c>
    </row>
    <row r="43" spans="1:7" ht="13.5" customHeight="1">
      <c r="A43" s="39">
        <v>1</v>
      </c>
      <c r="B43" s="222" t="s">
        <v>24</v>
      </c>
      <c r="C43" s="31">
        <v>2</v>
      </c>
      <c r="D43" s="149" t="s">
        <v>21</v>
      </c>
      <c r="E43" s="164"/>
      <c r="F43" s="164">
        <v>30</v>
      </c>
      <c r="G43" s="164"/>
    </row>
    <row r="44" spans="1:7" ht="13.5" customHeight="1">
      <c r="A44" s="12">
        <v>2</v>
      </c>
      <c r="B44" s="11" t="s">
        <v>26</v>
      </c>
      <c r="C44" s="31">
        <v>1</v>
      </c>
      <c r="D44" s="31" t="s">
        <v>21</v>
      </c>
      <c r="E44" s="35"/>
      <c r="F44" s="35">
        <v>30</v>
      </c>
      <c r="G44" s="35"/>
    </row>
    <row r="45" spans="1:7" ht="13.5" customHeight="1">
      <c r="A45" s="12">
        <v>3</v>
      </c>
      <c r="B45" s="11" t="s">
        <v>152</v>
      </c>
      <c r="C45" s="32">
        <v>5</v>
      </c>
      <c r="D45" s="223" t="s">
        <v>21</v>
      </c>
      <c r="E45" s="146">
        <v>30</v>
      </c>
      <c r="F45" s="146"/>
      <c r="G45" s="146">
        <v>30</v>
      </c>
    </row>
    <row r="46" spans="1:7" ht="13.5" customHeight="1">
      <c r="A46" s="12"/>
      <c r="B46" s="24" t="s">
        <v>37</v>
      </c>
      <c r="C46" s="32"/>
      <c r="D46" s="223"/>
      <c r="E46" s="146"/>
      <c r="F46" s="146"/>
      <c r="G46" s="146"/>
    </row>
    <row r="47" spans="1:7" ht="13.5" customHeight="1">
      <c r="A47" s="13"/>
      <c r="B47" s="24" t="s">
        <v>38</v>
      </c>
      <c r="C47" s="32"/>
      <c r="D47" s="223"/>
      <c r="E47" s="224"/>
      <c r="F47" s="224"/>
      <c r="G47" s="224"/>
    </row>
    <row r="48" spans="1:7" ht="13.5" customHeight="1">
      <c r="A48" s="39">
        <v>4</v>
      </c>
      <c r="B48" s="24" t="s">
        <v>43</v>
      </c>
      <c r="C48" s="23">
        <v>3</v>
      </c>
      <c r="D48" s="149" t="s">
        <v>21</v>
      </c>
      <c r="E48" s="35">
        <v>30</v>
      </c>
      <c r="F48" s="35"/>
      <c r="G48" s="35">
        <v>15</v>
      </c>
    </row>
    <row r="49" spans="1:7" ht="13.5" customHeight="1">
      <c r="A49" s="9">
        <v>5</v>
      </c>
      <c r="B49" s="24" t="s">
        <v>48</v>
      </c>
      <c r="C49" s="23">
        <v>5</v>
      </c>
      <c r="D49" s="149" t="s">
        <v>1</v>
      </c>
      <c r="E49" s="164">
        <v>30</v>
      </c>
      <c r="F49" s="164"/>
      <c r="G49" s="164">
        <v>30</v>
      </c>
    </row>
    <row r="50" spans="1:7" ht="13.5" customHeight="1">
      <c r="A50" s="39">
        <v>6</v>
      </c>
      <c r="B50" s="24" t="s">
        <v>51</v>
      </c>
      <c r="C50" s="23">
        <v>5</v>
      </c>
      <c r="D50" s="149" t="s">
        <v>1</v>
      </c>
      <c r="E50" s="164">
        <v>30</v>
      </c>
      <c r="F50" s="164"/>
      <c r="G50" s="164">
        <v>30</v>
      </c>
    </row>
    <row r="51" spans="1:7" ht="13.5" customHeight="1">
      <c r="A51" s="39">
        <v>7</v>
      </c>
      <c r="B51" s="24" t="s">
        <v>47</v>
      </c>
      <c r="C51" s="23">
        <v>4</v>
      </c>
      <c r="D51" s="149" t="s">
        <v>1</v>
      </c>
      <c r="E51" s="35">
        <v>30</v>
      </c>
      <c r="F51" s="35"/>
      <c r="G51" s="35">
        <v>30</v>
      </c>
    </row>
    <row r="52" spans="1:7" ht="13.5" customHeight="1">
      <c r="A52" s="39">
        <v>8</v>
      </c>
      <c r="B52" s="24" t="s">
        <v>149</v>
      </c>
      <c r="C52" s="23">
        <v>5</v>
      </c>
      <c r="D52" s="149" t="s">
        <v>21</v>
      </c>
      <c r="E52" s="35">
        <v>30</v>
      </c>
      <c r="F52" s="35"/>
      <c r="G52" s="35">
        <v>30</v>
      </c>
    </row>
    <row r="53" spans="3:5" ht="13.5" customHeight="1">
      <c r="C53" s="199"/>
      <c r="E53" s="34"/>
    </row>
    <row r="54" spans="2:7" ht="13.5" customHeight="1">
      <c r="B54" s="199" t="s">
        <v>129</v>
      </c>
      <c r="C54" s="220" t="s">
        <v>4</v>
      </c>
      <c r="D54" s="220"/>
      <c r="E54" s="220" t="s">
        <v>6</v>
      </c>
      <c r="F54" s="220" t="s">
        <v>10</v>
      </c>
      <c r="G54" s="220" t="s">
        <v>11</v>
      </c>
    </row>
    <row r="55" spans="1:7" ht="13.5" customHeight="1">
      <c r="A55" s="13">
        <v>1</v>
      </c>
      <c r="B55" s="40" t="s">
        <v>147</v>
      </c>
      <c r="C55" s="149">
        <v>0.5</v>
      </c>
      <c r="D55" s="149" t="s">
        <v>18</v>
      </c>
      <c r="E55" s="164">
        <v>4</v>
      </c>
      <c r="F55" s="164"/>
      <c r="G55" s="164"/>
    </row>
    <row r="56" spans="1:7" ht="13.5" customHeight="1">
      <c r="A56" s="12">
        <v>2</v>
      </c>
      <c r="B56" s="222" t="s">
        <v>25</v>
      </c>
      <c r="C56" s="31">
        <v>2</v>
      </c>
      <c r="D56" s="149" t="s">
        <v>1</v>
      </c>
      <c r="E56" s="35"/>
      <c r="F56" s="35">
        <v>30</v>
      </c>
      <c r="G56" s="35"/>
    </row>
    <row r="57" spans="1:7" ht="13.5" customHeight="1">
      <c r="A57" s="12">
        <v>3</v>
      </c>
      <c r="B57" s="24" t="s">
        <v>150</v>
      </c>
      <c r="C57" s="23">
        <v>5</v>
      </c>
      <c r="D57" s="149" t="s">
        <v>1</v>
      </c>
      <c r="E57" s="164">
        <v>30</v>
      </c>
      <c r="F57" s="164"/>
      <c r="G57" s="164">
        <v>30</v>
      </c>
    </row>
    <row r="58" spans="1:7" ht="13.5" customHeight="1">
      <c r="A58" s="12">
        <v>4</v>
      </c>
      <c r="B58" s="11" t="s">
        <v>151</v>
      </c>
      <c r="C58" s="23">
        <v>4.5</v>
      </c>
      <c r="D58" s="149" t="s">
        <v>21</v>
      </c>
      <c r="E58" s="164">
        <v>30</v>
      </c>
      <c r="F58" s="164"/>
      <c r="G58" s="164">
        <v>30</v>
      </c>
    </row>
    <row r="59" spans="1:7" ht="13.5" customHeight="1">
      <c r="A59" s="12"/>
      <c r="B59" s="24" t="s">
        <v>55</v>
      </c>
      <c r="C59" s="23"/>
      <c r="D59" s="149"/>
      <c r="E59" s="164"/>
      <c r="F59" s="164"/>
      <c r="G59" s="164"/>
    </row>
    <row r="60" spans="1:7" ht="13.5" customHeight="1">
      <c r="A60" s="13"/>
      <c r="B60" s="24" t="s">
        <v>56</v>
      </c>
      <c r="C60" s="225"/>
      <c r="D60" s="149"/>
      <c r="E60" s="164"/>
      <c r="F60" s="164"/>
      <c r="G60" s="164"/>
    </row>
    <row r="61" spans="1:7" ht="13.5" customHeight="1">
      <c r="A61" s="13">
        <v>5</v>
      </c>
      <c r="B61" s="24" t="s">
        <v>140</v>
      </c>
      <c r="C61" s="23">
        <v>5</v>
      </c>
      <c r="D61" s="31" t="s">
        <v>1</v>
      </c>
      <c r="E61" s="35">
        <v>30</v>
      </c>
      <c r="F61" s="35"/>
      <c r="G61" s="35">
        <v>30</v>
      </c>
    </row>
    <row r="62" spans="1:7" ht="13.5" customHeight="1">
      <c r="A62" s="12">
        <v>6</v>
      </c>
      <c r="B62" s="24" t="s">
        <v>50</v>
      </c>
      <c r="C62" s="23">
        <v>5</v>
      </c>
      <c r="D62" s="149" t="s">
        <v>1</v>
      </c>
      <c r="E62" s="35">
        <v>30</v>
      </c>
      <c r="F62" s="35"/>
      <c r="G62" s="35">
        <v>30</v>
      </c>
    </row>
    <row r="63" spans="1:7" ht="13.5" customHeight="1">
      <c r="A63" s="12">
        <v>7</v>
      </c>
      <c r="B63" s="24" t="s">
        <v>80</v>
      </c>
      <c r="C63" s="26">
        <v>4</v>
      </c>
      <c r="D63" s="183" t="s">
        <v>21</v>
      </c>
      <c r="E63" s="180">
        <v>15</v>
      </c>
      <c r="F63" s="180"/>
      <c r="G63" s="180">
        <v>30</v>
      </c>
    </row>
    <row r="64" spans="1:7" ht="13.5" customHeight="1">
      <c r="A64" s="12">
        <v>8</v>
      </c>
      <c r="B64" s="11" t="s">
        <v>153</v>
      </c>
      <c r="C64" s="26">
        <v>4</v>
      </c>
      <c r="D64" s="183" t="s">
        <v>21</v>
      </c>
      <c r="E64" s="180">
        <v>30</v>
      </c>
      <c r="F64" s="180"/>
      <c r="G64" s="180">
        <v>30</v>
      </c>
    </row>
    <row r="65" spans="1:7" ht="13.5" customHeight="1">
      <c r="A65" s="12"/>
      <c r="B65" s="24" t="s">
        <v>78</v>
      </c>
      <c r="C65" s="26"/>
      <c r="D65" s="183"/>
      <c r="E65" s="180"/>
      <c r="F65" s="180"/>
      <c r="G65" s="180"/>
    </row>
    <row r="66" spans="1:7" ht="13.5" customHeight="1">
      <c r="A66" s="12"/>
      <c r="B66" s="24" t="s">
        <v>79</v>
      </c>
      <c r="C66" s="183"/>
      <c r="D66" s="183"/>
      <c r="E66" s="180"/>
      <c r="F66" s="180"/>
      <c r="G66" s="180"/>
    </row>
    <row r="67" spans="3:8" ht="13.5" customHeight="1">
      <c r="C67" s="199"/>
      <c r="D67" s="34"/>
      <c r="E67" s="34"/>
      <c r="F67" s="34"/>
      <c r="G67" s="34"/>
      <c r="H67" s="34"/>
    </row>
    <row r="68" spans="2:7" ht="13.5" customHeight="1">
      <c r="B68" s="199" t="s">
        <v>130</v>
      </c>
      <c r="C68" s="220" t="s">
        <v>4</v>
      </c>
      <c r="D68" s="220"/>
      <c r="E68" s="220" t="s">
        <v>6</v>
      </c>
      <c r="F68" s="220" t="s">
        <v>10</v>
      </c>
      <c r="G68" s="220" t="s">
        <v>11</v>
      </c>
    </row>
    <row r="69" spans="1:7" ht="13.5" customHeight="1">
      <c r="A69" s="12">
        <v>1</v>
      </c>
      <c r="B69" s="24" t="s">
        <v>54</v>
      </c>
      <c r="C69" s="23">
        <v>5</v>
      </c>
      <c r="D69" s="149" t="s">
        <v>1</v>
      </c>
      <c r="E69" s="164">
        <v>30</v>
      </c>
      <c r="F69" s="164"/>
      <c r="G69" s="164">
        <v>30</v>
      </c>
    </row>
    <row r="70" spans="1:7" ht="13.5" customHeight="1">
      <c r="A70" s="12">
        <v>2</v>
      </c>
      <c r="B70" s="24" t="s">
        <v>52</v>
      </c>
      <c r="C70" s="23">
        <v>5</v>
      </c>
      <c r="D70" s="149" t="s">
        <v>1</v>
      </c>
      <c r="E70" s="164">
        <v>30</v>
      </c>
      <c r="F70" s="164"/>
      <c r="G70" s="164">
        <v>30</v>
      </c>
    </row>
    <row r="71" spans="1:7" ht="13.5" customHeight="1">
      <c r="A71" s="12">
        <v>3</v>
      </c>
      <c r="B71" s="24" t="s">
        <v>53</v>
      </c>
      <c r="C71" s="23">
        <v>5</v>
      </c>
      <c r="D71" s="149" t="s">
        <v>1</v>
      </c>
      <c r="E71" s="164">
        <v>30</v>
      </c>
      <c r="F71" s="164"/>
      <c r="G71" s="164">
        <v>30</v>
      </c>
    </row>
    <row r="72" spans="1:7" ht="13.5" customHeight="1">
      <c r="A72" s="12">
        <v>4</v>
      </c>
      <c r="B72" s="24" t="s">
        <v>156</v>
      </c>
      <c r="C72" s="226">
        <v>2.5</v>
      </c>
      <c r="D72" s="183" t="s">
        <v>21</v>
      </c>
      <c r="E72" s="180">
        <v>30</v>
      </c>
      <c r="F72" s="180"/>
      <c r="G72" s="180"/>
    </row>
    <row r="73" spans="1:7" ht="13.5" customHeight="1">
      <c r="A73" s="12">
        <v>5</v>
      </c>
      <c r="B73" s="24" t="s">
        <v>157</v>
      </c>
      <c r="C73" s="226">
        <v>2.5</v>
      </c>
      <c r="D73" s="183" t="s">
        <v>21</v>
      </c>
      <c r="E73" s="180"/>
      <c r="F73" s="180"/>
      <c r="G73" s="180">
        <v>30</v>
      </c>
    </row>
    <row r="74" spans="1:7" ht="13.5" customHeight="1">
      <c r="A74" s="12">
        <v>6</v>
      </c>
      <c r="B74" s="24" t="s">
        <v>66</v>
      </c>
      <c r="C74" s="226">
        <v>4</v>
      </c>
      <c r="D74" s="183" t="s">
        <v>21</v>
      </c>
      <c r="E74" s="180"/>
      <c r="F74" s="180"/>
      <c r="G74" s="180">
        <v>45</v>
      </c>
    </row>
    <row r="75" spans="1:7" ht="13.5" customHeight="1">
      <c r="A75" s="12">
        <v>7</v>
      </c>
      <c r="B75" s="222" t="s">
        <v>67</v>
      </c>
      <c r="C75" s="226">
        <v>6</v>
      </c>
      <c r="D75" s="183" t="s">
        <v>21</v>
      </c>
      <c r="E75" s="180"/>
      <c r="F75" s="180"/>
      <c r="G75" s="180"/>
    </row>
    <row r="76" spans="3:5" ht="13.5" customHeight="1">
      <c r="C76" s="199"/>
      <c r="E76" s="34"/>
    </row>
    <row r="77" spans="2:7" ht="13.5" customHeight="1">
      <c r="B77" s="199" t="s">
        <v>131</v>
      </c>
      <c r="C77" s="220" t="s">
        <v>4</v>
      </c>
      <c r="D77" s="220"/>
      <c r="E77" s="220" t="s">
        <v>6</v>
      </c>
      <c r="F77" s="220" t="s">
        <v>10</v>
      </c>
      <c r="G77" s="220" t="s">
        <v>11</v>
      </c>
    </row>
    <row r="78" spans="1:7" ht="13.5" customHeight="1">
      <c r="A78" s="12">
        <v>1</v>
      </c>
      <c r="B78" s="24" t="s">
        <v>154</v>
      </c>
      <c r="C78" s="23">
        <v>5</v>
      </c>
      <c r="D78" s="149" t="s">
        <v>1</v>
      </c>
      <c r="E78" s="164">
        <v>30</v>
      </c>
      <c r="F78" s="164"/>
      <c r="G78" s="164">
        <v>30</v>
      </c>
    </row>
    <row r="79" spans="1:7" ht="13.5" customHeight="1">
      <c r="A79" s="12"/>
      <c r="B79" s="24" t="s">
        <v>58</v>
      </c>
      <c r="C79" s="23"/>
      <c r="D79" s="149"/>
      <c r="E79" s="164"/>
      <c r="F79" s="164"/>
      <c r="G79" s="164"/>
    </row>
    <row r="80" spans="1:7" ht="13.5" customHeight="1">
      <c r="A80" s="12"/>
      <c r="B80" s="24" t="s">
        <v>59</v>
      </c>
      <c r="C80" s="23"/>
      <c r="D80" s="149"/>
      <c r="E80" s="164"/>
      <c r="F80" s="164"/>
      <c r="G80" s="164"/>
    </row>
    <row r="81" spans="1:7" ht="13.5" customHeight="1">
      <c r="A81" s="12">
        <v>2</v>
      </c>
      <c r="B81" s="24" t="s">
        <v>155</v>
      </c>
      <c r="C81" s="226">
        <v>4</v>
      </c>
      <c r="D81" s="183" t="s">
        <v>21</v>
      </c>
      <c r="E81" s="180">
        <v>15</v>
      </c>
      <c r="F81" s="180"/>
      <c r="G81" s="180">
        <v>30</v>
      </c>
    </row>
    <row r="82" spans="1:7" ht="13.5" customHeight="1">
      <c r="A82" s="12"/>
      <c r="B82" s="24" t="s">
        <v>81</v>
      </c>
      <c r="C82" s="226"/>
      <c r="D82" s="183"/>
      <c r="E82" s="180"/>
      <c r="F82" s="180"/>
      <c r="G82" s="180"/>
    </row>
    <row r="83" spans="1:7" ht="13.5" customHeight="1">
      <c r="A83" s="12"/>
      <c r="B83" s="24" t="s">
        <v>82</v>
      </c>
      <c r="C83" s="183"/>
      <c r="D83" s="183"/>
      <c r="E83" s="180"/>
      <c r="F83" s="180"/>
      <c r="G83" s="180"/>
    </row>
    <row r="84" spans="1:7" ht="13.5" customHeight="1">
      <c r="A84" s="12">
        <v>3</v>
      </c>
      <c r="B84" s="24" t="s">
        <v>160</v>
      </c>
      <c r="C84" s="226">
        <v>2.5</v>
      </c>
      <c r="D84" s="183" t="s">
        <v>21</v>
      </c>
      <c r="E84" s="180">
        <v>30</v>
      </c>
      <c r="F84" s="180"/>
      <c r="G84" s="180"/>
    </row>
    <row r="85" spans="1:7" ht="13.5" customHeight="1">
      <c r="A85" s="12">
        <v>4</v>
      </c>
      <c r="B85" s="24" t="s">
        <v>159</v>
      </c>
      <c r="C85" s="226">
        <v>3.5</v>
      </c>
      <c r="D85" s="183" t="s">
        <v>21</v>
      </c>
      <c r="E85" s="180"/>
      <c r="F85" s="180"/>
      <c r="G85" s="180">
        <v>45</v>
      </c>
    </row>
    <row r="86" spans="1:7" ht="13.5" customHeight="1">
      <c r="A86" s="12">
        <v>5</v>
      </c>
      <c r="B86" s="222" t="s">
        <v>68</v>
      </c>
      <c r="C86" s="226">
        <v>15</v>
      </c>
      <c r="D86" s="183"/>
      <c r="E86" s="180"/>
      <c r="F86" s="180"/>
      <c r="G86" s="180"/>
    </row>
    <row r="87" spans="1:8" ht="13.5" customHeight="1">
      <c r="A87" s="216"/>
      <c r="B87" s="216"/>
      <c r="C87" s="227"/>
      <c r="D87" s="216"/>
      <c r="E87" s="228"/>
      <c r="F87" s="216"/>
      <c r="G87" s="216"/>
      <c r="H87" s="216"/>
    </row>
    <row r="88" ht="13.5" customHeight="1">
      <c r="B88" s="289"/>
    </row>
    <row r="89" ht="13.5" customHeight="1"/>
    <row r="90" ht="13.5" customHeight="1"/>
  </sheetData>
  <sheetProtection/>
  <printOptions/>
  <pageMargins left="0.7" right="0.7" top="0.75" bottom="0.75" header="0.3" footer="0.3"/>
  <pageSetup horizontalDpi="600" verticalDpi="600" orientation="portrait" paperSize="9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</dc:creator>
  <cp:keywords/>
  <dc:description/>
  <cp:lastModifiedBy>Aleksandra Kiślak-Malinowska</cp:lastModifiedBy>
  <cp:lastPrinted>2015-09-03T18:57:11Z</cp:lastPrinted>
  <dcterms:created xsi:type="dcterms:W3CDTF">2015-01-09T09:49:22Z</dcterms:created>
  <dcterms:modified xsi:type="dcterms:W3CDTF">2015-10-02T05:33:20Z</dcterms:modified>
  <cp:category/>
  <cp:version/>
  <cp:contentType/>
  <cp:contentStatus/>
</cp:coreProperties>
</file>