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\___Plany-stud-final\dostosowanie planow od 2019_2020\"/>
    </mc:Choice>
  </mc:AlternateContent>
  <xr:revisionPtr revIDLastSave="0" documentId="13_ncr:1_{F302B24D-5173-4548-8FE2-56D25C220A26}" xr6:coauthVersionLast="45" xr6:coauthVersionMax="45" xr10:uidLastSave="{00000000-0000-0000-0000-000000000000}"/>
  <bookViews>
    <workbookView xWindow="-120" yWindow="-120" windowWidth="24240" windowHeight="13290" activeTab="2" xr2:uid="{F6A3E2D9-1AD8-4949-9919-8FC41138B2F2}"/>
  </bookViews>
  <sheets>
    <sheet name="Plan studiów NM_semestry" sheetId="5" r:id="rId1"/>
    <sheet name="Plan studiów NM" sheetId="3" r:id="rId2"/>
    <sheet name="wskazniki sumaryczne NM" sheetId="4" r:id="rId3"/>
    <sheet name="wskazniki sumaryczne MS" sheetId="2" r:id="rId4"/>
    <sheet name="Plan studiów MS_semestry" sheetId="6" r:id="rId5"/>
    <sheet name="Plan studiów MS" sheetId="1" r:id="rId6"/>
  </sheets>
  <definedNames>
    <definedName name="_xlnm.Print_Area" localSheetId="5">'Plan studiów MS'!$A$1:$M$84</definedName>
    <definedName name="_xlnm.Print_Area" localSheetId="4">'Plan studiów MS_semestry'!$A$1:$M$130</definedName>
    <definedName name="_xlnm.Print_Area" localSheetId="1">'Plan studiów NM'!$A$1:$M$86</definedName>
    <definedName name="_xlnm.Print_Area" localSheetId="3">'wskazniki sumaryczne MS'!$A$1:$J$52</definedName>
    <definedName name="_xlnm.Print_Area" localSheetId="2">'wskazniki sumaryczne NM'!$A$1:$J$52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7" i="2" l="1"/>
  <c r="M45" i="6"/>
  <c r="L45" i="6"/>
  <c r="K45" i="6"/>
  <c r="J45" i="6"/>
  <c r="I45" i="6"/>
  <c r="D45" i="6"/>
  <c r="H44" i="6"/>
  <c r="H43" i="6"/>
  <c r="H42" i="6"/>
  <c r="H41" i="6"/>
  <c r="C47" i="4"/>
  <c r="M40" i="5"/>
  <c r="L40" i="5"/>
  <c r="K40" i="5"/>
  <c r="J40" i="5"/>
  <c r="I40" i="5"/>
  <c r="D40" i="5"/>
  <c r="H39" i="5"/>
  <c r="H40" i="5" s="1"/>
  <c r="I67" i="3"/>
  <c r="J67" i="3"/>
  <c r="K67" i="3"/>
  <c r="L67" i="3"/>
  <c r="M67" i="3"/>
  <c r="H67" i="3"/>
  <c r="D67" i="3"/>
  <c r="I78" i="5"/>
  <c r="J78" i="5"/>
  <c r="K78" i="5"/>
  <c r="L78" i="5"/>
  <c r="M78" i="5"/>
  <c r="D78" i="5"/>
  <c r="I48" i="5"/>
  <c r="J48" i="5"/>
  <c r="K48" i="5"/>
  <c r="L48" i="5"/>
  <c r="M48" i="5"/>
  <c r="D48" i="5"/>
  <c r="I76" i="3"/>
  <c r="J76" i="3"/>
  <c r="K76" i="3"/>
  <c r="L76" i="3"/>
  <c r="M76" i="3"/>
  <c r="H76" i="3"/>
  <c r="D76" i="3"/>
  <c r="H47" i="5"/>
  <c r="H46" i="5"/>
  <c r="H45" i="5"/>
  <c r="H44" i="5"/>
  <c r="I77" i="1"/>
  <c r="J77" i="1"/>
  <c r="K77" i="1"/>
  <c r="L77" i="1"/>
  <c r="M77" i="1"/>
  <c r="H77" i="1"/>
  <c r="D77" i="1"/>
  <c r="H36" i="3"/>
  <c r="H65" i="3"/>
  <c r="H74" i="3"/>
  <c r="H73" i="3"/>
  <c r="H72" i="3"/>
  <c r="H71" i="3"/>
  <c r="H75" i="1"/>
  <c r="H74" i="1"/>
  <c r="H73" i="1"/>
  <c r="H72" i="1"/>
  <c r="H45" i="6" l="1"/>
  <c r="H48" i="5"/>
  <c r="I65" i="5"/>
  <c r="J65" i="5"/>
  <c r="K65" i="5"/>
  <c r="L65" i="5"/>
  <c r="M65" i="5"/>
  <c r="D65" i="5"/>
  <c r="H64" i="5"/>
  <c r="H63" i="5"/>
  <c r="I62" i="6"/>
  <c r="J62" i="6"/>
  <c r="K62" i="6"/>
  <c r="L62" i="6"/>
  <c r="M62" i="6"/>
  <c r="D62" i="6"/>
  <c r="H61" i="6"/>
  <c r="H60" i="6"/>
  <c r="D38" i="3"/>
  <c r="D40" i="1"/>
  <c r="M38" i="3"/>
  <c r="L38" i="3"/>
  <c r="K38" i="3"/>
  <c r="J38" i="3"/>
  <c r="I38" i="3"/>
  <c r="H37" i="3"/>
  <c r="H35" i="3"/>
  <c r="H34" i="3"/>
  <c r="H33" i="3"/>
  <c r="I40" i="1"/>
  <c r="J40" i="1"/>
  <c r="K40" i="1"/>
  <c r="L40" i="1"/>
  <c r="M40" i="1"/>
  <c r="H35" i="1"/>
  <c r="H62" i="6" l="1"/>
  <c r="H65" i="5"/>
  <c r="H38" i="3"/>
  <c r="D123" i="6"/>
  <c r="M122" i="6"/>
  <c r="M124" i="6" s="1"/>
  <c r="L122" i="6"/>
  <c r="L124" i="6" s="1"/>
  <c r="K122" i="6"/>
  <c r="K124" i="6" s="1"/>
  <c r="J122" i="6"/>
  <c r="J124" i="6" s="1"/>
  <c r="I122" i="6"/>
  <c r="I124" i="6" s="1"/>
  <c r="D122" i="6"/>
  <c r="D124" i="6" s="1"/>
  <c r="H121" i="6"/>
  <c r="M117" i="6"/>
  <c r="L117" i="6"/>
  <c r="K117" i="6"/>
  <c r="J117" i="6"/>
  <c r="I117" i="6"/>
  <c r="D117" i="6"/>
  <c r="H116" i="6"/>
  <c r="M106" i="6"/>
  <c r="M108" i="6" s="1"/>
  <c r="L106" i="6"/>
  <c r="L108" i="6" s="1"/>
  <c r="K106" i="6"/>
  <c r="K108" i="6" s="1"/>
  <c r="J106" i="6"/>
  <c r="J108" i="6" s="1"/>
  <c r="I106" i="6"/>
  <c r="I108" i="6" s="1"/>
  <c r="D106" i="6"/>
  <c r="D108" i="6" s="1"/>
  <c r="H105" i="6"/>
  <c r="H104" i="6"/>
  <c r="H103" i="6"/>
  <c r="H102" i="6"/>
  <c r="H99" i="6"/>
  <c r="H96" i="6"/>
  <c r="M92" i="6"/>
  <c r="L92" i="6"/>
  <c r="K92" i="6"/>
  <c r="J92" i="6"/>
  <c r="I92" i="6"/>
  <c r="D92" i="6"/>
  <c r="H91" i="6"/>
  <c r="H90" i="6"/>
  <c r="D87" i="6"/>
  <c r="M86" i="6"/>
  <c r="L86" i="6"/>
  <c r="K86" i="6"/>
  <c r="J86" i="6"/>
  <c r="I86" i="6"/>
  <c r="D86" i="6"/>
  <c r="H85" i="6"/>
  <c r="D71" i="6"/>
  <c r="M70" i="6"/>
  <c r="M72" i="6" s="1"/>
  <c r="L70" i="6"/>
  <c r="L72" i="6" s="1"/>
  <c r="K70" i="6"/>
  <c r="K72" i="6" s="1"/>
  <c r="J70" i="6"/>
  <c r="J72" i="6" s="1"/>
  <c r="I70" i="6"/>
  <c r="I72" i="6" s="1"/>
  <c r="D70" i="6"/>
  <c r="D72" i="6" s="1"/>
  <c r="H69" i="6"/>
  <c r="H68" i="6"/>
  <c r="H67" i="6"/>
  <c r="H66" i="6"/>
  <c r="M56" i="6"/>
  <c r="L56" i="6"/>
  <c r="K56" i="6"/>
  <c r="J56" i="6"/>
  <c r="I56" i="6"/>
  <c r="D56" i="6"/>
  <c r="H55" i="6"/>
  <c r="D38" i="6"/>
  <c r="M37" i="6"/>
  <c r="M39" i="6" s="1"/>
  <c r="L37" i="6"/>
  <c r="L39" i="6" s="1"/>
  <c r="K37" i="6"/>
  <c r="K39" i="6" s="1"/>
  <c r="J37" i="6"/>
  <c r="J39" i="6" s="1"/>
  <c r="I37" i="6"/>
  <c r="I39" i="6" s="1"/>
  <c r="D37" i="6"/>
  <c r="H36" i="6"/>
  <c r="H35" i="6"/>
  <c r="H34" i="6"/>
  <c r="H33" i="6"/>
  <c r="M29" i="6"/>
  <c r="L29" i="6"/>
  <c r="K29" i="6"/>
  <c r="J29" i="6"/>
  <c r="I29" i="6"/>
  <c r="D29" i="6"/>
  <c r="H28" i="6"/>
  <c r="H27" i="6"/>
  <c r="D24" i="6"/>
  <c r="M23" i="6"/>
  <c r="L23" i="6"/>
  <c r="K23" i="6"/>
  <c r="J23" i="6"/>
  <c r="I23" i="6"/>
  <c r="D23" i="6"/>
  <c r="H22" i="6"/>
  <c r="H21" i="6"/>
  <c r="D121" i="5"/>
  <c r="K120" i="5"/>
  <c r="K122" i="5" s="1"/>
  <c r="J120" i="5"/>
  <c r="J122" i="5" s="1"/>
  <c r="I120" i="5"/>
  <c r="I122" i="5" s="1"/>
  <c r="D120" i="5"/>
  <c r="D122" i="5" s="1"/>
  <c r="H119" i="5"/>
  <c r="M115" i="5"/>
  <c r="M120" i="5" s="1"/>
  <c r="M122" i="5" s="1"/>
  <c r="L115" i="5"/>
  <c r="L120" i="5" s="1"/>
  <c r="L122" i="5" s="1"/>
  <c r="K115" i="5"/>
  <c r="J115" i="5"/>
  <c r="I115" i="5"/>
  <c r="D115" i="5"/>
  <c r="H114" i="5"/>
  <c r="D105" i="5"/>
  <c r="K104" i="5"/>
  <c r="K106" i="5" s="1"/>
  <c r="J104" i="5"/>
  <c r="J106" i="5" s="1"/>
  <c r="I104" i="5"/>
  <c r="I106" i="5" s="1"/>
  <c r="D104" i="5"/>
  <c r="D106" i="5" s="1"/>
  <c r="H103" i="5"/>
  <c r="H102" i="5"/>
  <c r="H99" i="5"/>
  <c r="H98" i="5"/>
  <c r="H95" i="5"/>
  <c r="H94" i="5"/>
  <c r="M90" i="5"/>
  <c r="M104" i="5" s="1"/>
  <c r="M106" i="5" s="1"/>
  <c r="L90" i="5"/>
  <c r="L104" i="5" s="1"/>
  <c r="L106" i="5" s="1"/>
  <c r="K90" i="5"/>
  <c r="K107" i="5" s="1"/>
  <c r="J90" i="5"/>
  <c r="J107" i="5" s="1"/>
  <c r="I90" i="5"/>
  <c r="I107" i="5" s="1"/>
  <c r="D90" i="5"/>
  <c r="D107" i="5" s="1"/>
  <c r="H89" i="5"/>
  <c r="H88" i="5"/>
  <c r="D73" i="5"/>
  <c r="K72" i="5"/>
  <c r="K74" i="5" s="1"/>
  <c r="J72" i="5"/>
  <c r="J74" i="5" s="1"/>
  <c r="I72" i="5"/>
  <c r="I74" i="5" s="1"/>
  <c r="D72" i="5"/>
  <c r="D74" i="5" s="1"/>
  <c r="H71" i="5"/>
  <c r="H70" i="5"/>
  <c r="H76" i="5"/>
  <c r="H78" i="5" s="1"/>
  <c r="H69" i="5"/>
  <c r="M72" i="5"/>
  <c r="M74" i="5" s="1"/>
  <c r="L72" i="5"/>
  <c r="L74" i="5" s="1"/>
  <c r="M59" i="5"/>
  <c r="L59" i="5"/>
  <c r="K59" i="5"/>
  <c r="K81" i="5" s="1"/>
  <c r="J59" i="5"/>
  <c r="J81" i="5" s="1"/>
  <c r="I59" i="5"/>
  <c r="I81" i="5" s="1"/>
  <c r="D59" i="5"/>
  <c r="D81" i="5" s="1"/>
  <c r="H58" i="5"/>
  <c r="H59" i="5" s="1"/>
  <c r="D23" i="3"/>
  <c r="I22" i="3"/>
  <c r="J22" i="3"/>
  <c r="K22" i="3"/>
  <c r="L22" i="3"/>
  <c r="M22" i="3"/>
  <c r="D22" i="3"/>
  <c r="D37" i="5"/>
  <c r="K36" i="5"/>
  <c r="J36" i="5"/>
  <c r="I36" i="5"/>
  <c r="D36" i="5"/>
  <c r="H35" i="5"/>
  <c r="H34" i="5"/>
  <c r="H33" i="5"/>
  <c r="H32" i="5"/>
  <c r="M33" i="5"/>
  <c r="M36" i="5" s="1"/>
  <c r="L33" i="5"/>
  <c r="L36" i="5" s="1"/>
  <c r="M28" i="5"/>
  <c r="L28" i="5"/>
  <c r="K28" i="5"/>
  <c r="J28" i="5"/>
  <c r="I28" i="5"/>
  <c r="D28" i="5"/>
  <c r="H27" i="5"/>
  <c r="H26" i="5"/>
  <c r="D23" i="5"/>
  <c r="M22" i="5"/>
  <c r="L22" i="5"/>
  <c r="K22" i="5"/>
  <c r="K51" i="5" s="1"/>
  <c r="J22" i="5"/>
  <c r="I22" i="5"/>
  <c r="I51" i="5" s="1"/>
  <c r="D22" i="5"/>
  <c r="H21" i="5"/>
  <c r="D47" i="2"/>
  <c r="D45" i="2"/>
  <c r="D44" i="2"/>
  <c r="D42" i="2"/>
  <c r="D41" i="2"/>
  <c r="D40" i="2"/>
  <c r="D39" i="2"/>
  <c r="D37" i="2"/>
  <c r="F28" i="2"/>
  <c r="G28" i="2"/>
  <c r="H28" i="2"/>
  <c r="I28" i="2"/>
  <c r="J28" i="2"/>
  <c r="F29" i="2"/>
  <c r="G29" i="2"/>
  <c r="H29" i="2"/>
  <c r="I29" i="2"/>
  <c r="J29" i="2"/>
  <c r="F30" i="2"/>
  <c r="G30" i="2"/>
  <c r="H30" i="2"/>
  <c r="I30" i="2"/>
  <c r="J30" i="2"/>
  <c r="E29" i="2"/>
  <c r="E30" i="2"/>
  <c r="E28" i="2"/>
  <c r="D28" i="2"/>
  <c r="D29" i="2"/>
  <c r="D30" i="2"/>
  <c r="C29" i="2"/>
  <c r="C30" i="2"/>
  <c r="C28" i="2"/>
  <c r="F24" i="2"/>
  <c r="G24" i="2"/>
  <c r="H24" i="2"/>
  <c r="I24" i="2"/>
  <c r="J24" i="2"/>
  <c r="F25" i="2"/>
  <c r="G25" i="2"/>
  <c r="H25" i="2"/>
  <c r="I25" i="2"/>
  <c r="J25" i="2"/>
  <c r="F26" i="2"/>
  <c r="G26" i="2"/>
  <c r="H26" i="2"/>
  <c r="I26" i="2"/>
  <c r="J26" i="2"/>
  <c r="E25" i="2"/>
  <c r="E26" i="2"/>
  <c r="E24" i="2"/>
  <c r="D24" i="2"/>
  <c r="D25" i="2"/>
  <c r="D26" i="2"/>
  <c r="C25" i="2"/>
  <c r="C26" i="2"/>
  <c r="C24" i="2"/>
  <c r="F21" i="2"/>
  <c r="G21" i="2"/>
  <c r="H21" i="2"/>
  <c r="I21" i="2"/>
  <c r="J21" i="2"/>
  <c r="E21" i="2"/>
  <c r="D20" i="2"/>
  <c r="D21" i="2"/>
  <c r="D22" i="2"/>
  <c r="F17" i="2"/>
  <c r="G17" i="2"/>
  <c r="H17" i="2"/>
  <c r="I17" i="2"/>
  <c r="J17" i="2"/>
  <c r="F18" i="2"/>
  <c r="G18" i="2"/>
  <c r="H18" i="2"/>
  <c r="I18" i="2"/>
  <c r="J18" i="2"/>
  <c r="E17" i="2"/>
  <c r="E18" i="2"/>
  <c r="D16" i="2"/>
  <c r="D17" i="2"/>
  <c r="D18" i="2"/>
  <c r="C17" i="2"/>
  <c r="C18" i="2"/>
  <c r="F12" i="2"/>
  <c r="G12" i="2"/>
  <c r="H12" i="2"/>
  <c r="I12" i="2"/>
  <c r="J12" i="2"/>
  <c r="F13" i="2"/>
  <c r="G13" i="2"/>
  <c r="H13" i="2"/>
  <c r="I13" i="2"/>
  <c r="J13" i="2"/>
  <c r="F14" i="2"/>
  <c r="G14" i="2"/>
  <c r="H14" i="2"/>
  <c r="I14" i="2"/>
  <c r="J14" i="2"/>
  <c r="D12" i="2"/>
  <c r="D13" i="2"/>
  <c r="D14" i="2"/>
  <c r="C13" i="2"/>
  <c r="C14" i="2"/>
  <c r="D45" i="4"/>
  <c r="D44" i="4"/>
  <c r="F28" i="4"/>
  <c r="G28" i="4"/>
  <c r="H28" i="4"/>
  <c r="I28" i="4"/>
  <c r="J28" i="4"/>
  <c r="F29" i="4"/>
  <c r="G29" i="4"/>
  <c r="H29" i="4"/>
  <c r="I29" i="4"/>
  <c r="J29" i="4"/>
  <c r="F30" i="4"/>
  <c r="G30" i="4"/>
  <c r="H30" i="4"/>
  <c r="I30" i="4"/>
  <c r="J30" i="4"/>
  <c r="E29" i="4"/>
  <c r="E30" i="4"/>
  <c r="E28" i="4"/>
  <c r="D28" i="4"/>
  <c r="D29" i="4"/>
  <c r="D30" i="4"/>
  <c r="C29" i="4"/>
  <c r="C30" i="4"/>
  <c r="C28" i="4"/>
  <c r="E25" i="4"/>
  <c r="F25" i="4"/>
  <c r="G25" i="4"/>
  <c r="H25" i="4"/>
  <c r="I25" i="4"/>
  <c r="J25" i="4"/>
  <c r="E26" i="4"/>
  <c r="F26" i="4"/>
  <c r="G26" i="4"/>
  <c r="H26" i="4"/>
  <c r="I26" i="4"/>
  <c r="J26" i="4"/>
  <c r="F24" i="4"/>
  <c r="G24" i="4"/>
  <c r="H24" i="4"/>
  <c r="I24" i="4"/>
  <c r="J24" i="4"/>
  <c r="E24" i="4"/>
  <c r="D24" i="4"/>
  <c r="D25" i="4"/>
  <c r="D26" i="4"/>
  <c r="C25" i="4"/>
  <c r="C26" i="4"/>
  <c r="C24" i="4"/>
  <c r="E21" i="4"/>
  <c r="F21" i="4"/>
  <c r="G21" i="4"/>
  <c r="H21" i="4"/>
  <c r="I21" i="4"/>
  <c r="J21" i="4"/>
  <c r="D20" i="4"/>
  <c r="D21" i="4"/>
  <c r="D22" i="4"/>
  <c r="I60" i="3"/>
  <c r="F20" i="4" s="1"/>
  <c r="J60" i="3"/>
  <c r="J62" i="3" s="1"/>
  <c r="G22" i="4" s="1"/>
  <c r="K60" i="3"/>
  <c r="H20" i="4" s="1"/>
  <c r="D61" i="3"/>
  <c r="C21" i="4" s="1"/>
  <c r="D60" i="3"/>
  <c r="C20" i="4" s="1"/>
  <c r="F17" i="4"/>
  <c r="G17" i="4"/>
  <c r="H17" i="4"/>
  <c r="I17" i="4"/>
  <c r="J17" i="4"/>
  <c r="F18" i="4"/>
  <c r="G18" i="4"/>
  <c r="H18" i="4"/>
  <c r="I18" i="4"/>
  <c r="J18" i="4"/>
  <c r="E17" i="4"/>
  <c r="E18" i="4"/>
  <c r="D16" i="4"/>
  <c r="D17" i="4"/>
  <c r="D18" i="4"/>
  <c r="C17" i="4"/>
  <c r="C18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D12" i="4"/>
  <c r="D13" i="4"/>
  <c r="D14" i="4"/>
  <c r="C13" i="4"/>
  <c r="C14" i="4"/>
  <c r="F9" i="4"/>
  <c r="G9" i="4"/>
  <c r="H9" i="4"/>
  <c r="I9" i="4"/>
  <c r="J9" i="4"/>
  <c r="F10" i="4"/>
  <c r="G10" i="4"/>
  <c r="H10" i="4"/>
  <c r="I10" i="4"/>
  <c r="J10" i="4"/>
  <c r="E9" i="4"/>
  <c r="E10" i="4"/>
  <c r="D8" i="4"/>
  <c r="D9" i="4"/>
  <c r="D10" i="4"/>
  <c r="C10" i="4"/>
  <c r="E9" i="2"/>
  <c r="F9" i="2"/>
  <c r="G9" i="2"/>
  <c r="H9" i="2"/>
  <c r="I9" i="2"/>
  <c r="J9" i="2"/>
  <c r="E10" i="2"/>
  <c r="F10" i="2"/>
  <c r="G10" i="2"/>
  <c r="H10" i="2"/>
  <c r="I10" i="2"/>
  <c r="J10" i="2"/>
  <c r="C10" i="2"/>
  <c r="M51" i="5" l="1"/>
  <c r="J51" i="5"/>
  <c r="D51" i="5"/>
  <c r="L51" i="5"/>
  <c r="J78" i="6"/>
  <c r="I109" i="6"/>
  <c r="M109" i="6"/>
  <c r="D48" i="6"/>
  <c r="K78" i="6"/>
  <c r="D78" i="6"/>
  <c r="L78" i="6"/>
  <c r="I78" i="6"/>
  <c r="M78" i="6"/>
  <c r="M81" i="5"/>
  <c r="L81" i="5"/>
  <c r="K128" i="5"/>
  <c r="D128" i="5"/>
  <c r="I128" i="5"/>
  <c r="M128" i="5"/>
  <c r="J128" i="5"/>
  <c r="L128" i="5"/>
  <c r="D130" i="6"/>
  <c r="L130" i="6"/>
  <c r="I130" i="6"/>
  <c r="M130" i="6"/>
  <c r="J130" i="6"/>
  <c r="K130" i="6"/>
  <c r="D109" i="6"/>
  <c r="L109" i="6"/>
  <c r="K109" i="6"/>
  <c r="J109" i="6"/>
  <c r="L48" i="6"/>
  <c r="K48" i="6"/>
  <c r="I48" i="6"/>
  <c r="M48" i="6"/>
  <c r="J48" i="6"/>
  <c r="H86" i="6"/>
  <c r="H122" i="6"/>
  <c r="H124" i="6" s="1"/>
  <c r="H29" i="6"/>
  <c r="H70" i="6"/>
  <c r="H72" i="6" s="1"/>
  <c r="H92" i="6"/>
  <c r="H56" i="6"/>
  <c r="H106" i="6"/>
  <c r="H108" i="6" s="1"/>
  <c r="H117" i="6"/>
  <c r="H23" i="6"/>
  <c r="H37" i="6"/>
  <c r="H39" i="6" s="1"/>
  <c r="L107" i="5"/>
  <c r="M107" i="5"/>
  <c r="H104" i="5"/>
  <c r="H106" i="5" s="1"/>
  <c r="H115" i="5"/>
  <c r="H72" i="5"/>
  <c r="H74" i="5" s="1"/>
  <c r="H90" i="5"/>
  <c r="H120" i="5"/>
  <c r="H122" i="5" s="1"/>
  <c r="H28" i="5"/>
  <c r="H22" i="5"/>
  <c r="H36" i="5"/>
  <c r="I62" i="3"/>
  <c r="F22" i="4" s="1"/>
  <c r="K62" i="3"/>
  <c r="H22" i="4" s="1"/>
  <c r="D62" i="3"/>
  <c r="C22" i="4" s="1"/>
  <c r="G20" i="4"/>
  <c r="H51" i="5" l="1"/>
  <c r="H78" i="6"/>
  <c r="H128" i="5"/>
  <c r="H81" i="5"/>
  <c r="H130" i="6"/>
  <c r="H109" i="6"/>
  <c r="H48" i="6"/>
  <c r="H107" i="5"/>
  <c r="H59" i="3" l="1"/>
  <c r="H58" i="3"/>
  <c r="H57" i="3"/>
  <c r="H56" i="3"/>
  <c r="H55" i="3"/>
  <c r="H54" i="3"/>
  <c r="H43" i="3"/>
  <c r="H44" i="3"/>
  <c r="H64" i="3"/>
  <c r="H45" i="3"/>
  <c r="H46" i="3"/>
  <c r="H47" i="3"/>
  <c r="H50" i="3"/>
  <c r="H51" i="3"/>
  <c r="H42" i="3"/>
  <c r="D64" i="1"/>
  <c r="C21" i="2" s="1"/>
  <c r="I63" i="1"/>
  <c r="J63" i="1"/>
  <c r="K63" i="1"/>
  <c r="L63" i="1"/>
  <c r="M63" i="1"/>
  <c r="D63" i="1"/>
  <c r="H57" i="1"/>
  <c r="H58" i="1"/>
  <c r="H59" i="1"/>
  <c r="H60" i="1"/>
  <c r="H61" i="1"/>
  <c r="H62" i="1"/>
  <c r="H45" i="1"/>
  <c r="H46" i="1"/>
  <c r="H47" i="1"/>
  <c r="H48" i="1"/>
  <c r="H49" i="1"/>
  <c r="H52" i="1"/>
  <c r="H55" i="1"/>
  <c r="H56" i="1"/>
  <c r="H44" i="1"/>
  <c r="J16" i="4"/>
  <c r="I16" i="4"/>
  <c r="H16" i="4"/>
  <c r="G16" i="4"/>
  <c r="F16" i="4"/>
  <c r="C16" i="4"/>
  <c r="F16" i="2"/>
  <c r="G16" i="2"/>
  <c r="H16" i="2"/>
  <c r="I16" i="2"/>
  <c r="J16" i="2"/>
  <c r="H37" i="1"/>
  <c r="H38" i="1"/>
  <c r="H39" i="1"/>
  <c r="H36" i="1"/>
  <c r="M29" i="3"/>
  <c r="L29" i="3"/>
  <c r="K29" i="3"/>
  <c r="J29" i="3"/>
  <c r="I29" i="3"/>
  <c r="D29" i="3"/>
  <c r="C12" i="4" s="1"/>
  <c r="H28" i="3"/>
  <c r="E14" i="4" s="1"/>
  <c r="H27" i="3"/>
  <c r="E13" i="4" s="1"/>
  <c r="H26" i="3"/>
  <c r="E12" i="4" s="1"/>
  <c r="I31" i="1"/>
  <c r="J31" i="1"/>
  <c r="K31" i="1"/>
  <c r="L31" i="1"/>
  <c r="M31" i="1"/>
  <c r="D31" i="1"/>
  <c r="C12" i="2" s="1"/>
  <c r="C38" i="2" s="1"/>
  <c r="D38" i="2" s="1"/>
  <c r="H29" i="1"/>
  <c r="E13" i="2" s="1"/>
  <c r="H30" i="1"/>
  <c r="E14" i="2" s="1"/>
  <c r="H28" i="1"/>
  <c r="C9" i="4"/>
  <c r="D5" i="4" s="1"/>
  <c r="C39" i="4" s="1"/>
  <c r="J8" i="4"/>
  <c r="I8" i="4"/>
  <c r="H8" i="4"/>
  <c r="G8" i="4"/>
  <c r="F8" i="4"/>
  <c r="C8" i="4"/>
  <c r="H21" i="3"/>
  <c r="I24" i="1"/>
  <c r="F8" i="2" s="1"/>
  <c r="J24" i="1"/>
  <c r="G8" i="2" s="1"/>
  <c r="K24" i="1"/>
  <c r="H8" i="2" s="1"/>
  <c r="L24" i="1"/>
  <c r="I8" i="2" s="1"/>
  <c r="M24" i="1"/>
  <c r="J8" i="2" s="1"/>
  <c r="H40" i="1" l="1"/>
  <c r="E16" i="2" s="1"/>
  <c r="L65" i="1"/>
  <c r="I22" i="2" s="1"/>
  <c r="I20" i="2"/>
  <c r="H31" i="1"/>
  <c r="E12" i="2"/>
  <c r="K65" i="1"/>
  <c r="H22" i="2" s="1"/>
  <c r="H20" i="2"/>
  <c r="H5" i="2" s="1"/>
  <c r="D65" i="1"/>
  <c r="C22" i="2" s="1"/>
  <c r="C20" i="2"/>
  <c r="J65" i="1"/>
  <c r="G22" i="2" s="1"/>
  <c r="G20" i="2"/>
  <c r="G5" i="2" s="1"/>
  <c r="M65" i="1"/>
  <c r="J22" i="2" s="1"/>
  <c r="J20" i="2"/>
  <c r="I65" i="1"/>
  <c r="F22" i="2" s="1"/>
  <c r="F20" i="2"/>
  <c r="F5" i="2" s="1"/>
  <c r="H22" i="3"/>
  <c r="E8" i="4" s="1"/>
  <c r="L43" i="3"/>
  <c r="L60" i="3" s="1"/>
  <c r="I20" i="4" s="1"/>
  <c r="I5" i="4" s="1"/>
  <c r="C36" i="4"/>
  <c r="D41" i="4" s="1"/>
  <c r="F5" i="4"/>
  <c r="G5" i="4"/>
  <c r="M43" i="3"/>
  <c r="M60" i="3" s="1"/>
  <c r="H5" i="4"/>
  <c r="H60" i="3"/>
  <c r="E16" i="4"/>
  <c r="H29" i="3"/>
  <c r="H63" i="1"/>
  <c r="D25" i="1"/>
  <c r="C9" i="2" s="1"/>
  <c r="D5" i="2" s="1"/>
  <c r="D24" i="1"/>
  <c r="H21" i="1"/>
  <c r="H22" i="1"/>
  <c r="H23" i="1"/>
  <c r="C8" i="2" l="1"/>
  <c r="C16" i="2"/>
  <c r="H65" i="1"/>
  <c r="E22" i="2" s="1"/>
  <c r="E20" i="2"/>
  <c r="L62" i="3"/>
  <c r="I22" i="4" s="1"/>
  <c r="D40" i="4"/>
  <c r="D42" i="4"/>
  <c r="D38" i="4"/>
  <c r="D47" i="4"/>
  <c r="D39" i="4"/>
  <c r="E20" i="4"/>
  <c r="E5" i="4" s="1"/>
  <c r="H62" i="3"/>
  <c r="E22" i="4" s="1"/>
  <c r="J20" i="4"/>
  <c r="J5" i="4" s="1"/>
  <c r="M62" i="3"/>
  <c r="J22" i="4" s="1"/>
  <c r="H24" i="1"/>
  <c r="E8" i="2" s="1"/>
  <c r="E5" i="2" l="1"/>
</calcChain>
</file>

<file path=xl/sharedStrings.xml><?xml version="1.0" encoding="utf-8"?>
<sst xmlns="http://schemas.openxmlformats.org/spreadsheetml/2006/main" count="1350" uniqueCount="140">
  <si>
    <t>PLAN STUDIÓW</t>
  </si>
  <si>
    <t>Lp.</t>
  </si>
  <si>
    <t>Nazwa przedmiotu/grupy zajęć</t>
  </si>
  <si>
    <t>Semestr</t>
  </si>
  <si>
    <t>Liczba punktów ECTS</t>
  </si>
  <si>
    <t>Punkty ECTS za zajęcia praktyczne</t>
  </si>
  <si>
    <t>Forma zaliczenia</t>
  </si>
  <si>
    <t>Status przedmiotu: obligatoryjny lub fakultatywny</t>
  </si>
  <si>
    <t>Liczba godzin realizowanych z bezpośrednim udziałem nauczyciela akademickiego lub innej osoby prowadzącej zajęcia</t>
  </si>
  <si>
    <t>ogółem zajęcia dydaktyczne</t>
  </si>
  <si>
    <t>wykład</t>
  </si>
  <si>
    <t>ćwiczenia</t>
  </si>
  <si>
    <t>inne</t>
  </si>
  <si>
    <t>praktyka</t>
  </si>
  <si>
    <t>praca dyplomowa</t>
  </si>
  <si>
    <t>Grupa treści</t>
  </si>
  <si>
    <t>I - WYMAGANIA OGÓLNE</t>
  </si>
  <si>
    <t>Liczba punktów ECTS/godz. dyd. (ogółem)</t>
  </si>
  <si>
    <t>Liczba punktów ECTS/godz. dyd. (zajęcia praktyczne)</t>
  </si>
  <si>
    <t>Liczba punktów ECTS/godz. dyd. (przedmioty fakultatywne)</t>
  </si>
  <si>
    <t>II - PODSTAWOWYCH</t>
  </si>
  <si>
    <t>III - KIERUNKOWYCH</t>
  </si>
  <si>
    <t>IV - ZWIĄZANYCH Z ZAKRESEM KSZTAŁCENIA</t>
  </si>
  <si>
    <t>V - PRAKTYKA</t>
  </si>
  <si>
    <t>VI - INNE</t>
  </si>
  <si>
    <t>Liczba punktów ECTS/godz.dyd. w semestrze 1</t>
  </si>
  <si>
    <t>Liczba punktów ECTS/godz.dyd. w semestrze 2</t>
  </si>
  <si>
    <t>Liczba punktów ECTS/godz. dyd. w planie studiów</t>
  </si>
  <si>
    <t>I</t>
  </si>
  <si>
    <t>Punkty ECTS sumaryczne wskaźniki ilościowe, w tym zajęcia:</t>
  </si>
  <si>
    <t>Liczba</t>
  </si>
  <si>
    <t>%</t>
  </si>
  <si>
    <t>Ogółem - plan studiów</t>
  </si>
  <si>
    <t>Punkty ECTS</t>
  </si>
  <si>
    <t>wymagające bezpośredniego udziału nauczyciela akademickiego lub innych osób prowadzących zajęcia</t>
  </si>
  <si>
    <t>z zakresu nauk podstawowych</t>
  </si>
  <si>
    <t>o charakterze praktycznym (laboratoryjne, projektowe, warsztatowe)</t>
  </si>
  <si>
    <t>ogólnouczelniane lub realizowane na innym kierunku</t>
  </si>
  <si>
    <t>zajęcia do wyboru - co najmniej 30% punktów ECTS</t>
  </si>
  <si>
    <t>wymiar praktyk</t>
  </si>
  <si>
    <t>zajęcia z wychowania fizycznego</t>
  </si>
  <si>
    <t>zajęcia z języka obcego</t>
  </si>
  <si>
    <t>przedmioty z dziedziny nauk humanistycznych lub nauk społecznych</t>
  </si>
  <si>
    <t>zajęcia kształtujące umiejętności praktyczne (dotyczy profilu praktycznego)</t>
  </si>
  <si>
    <t>zajęcia związane z prowadzoną w uczelni działalnością naukową w dyscyplinie/ach, do których przyporządkowano kierunek studiów (dotyczy profilu ogólnoakademickiego)</t>
  </si>
  <si>
    <t>II</t>
  </si>
  <si>
    <t>Procentowy udział pkt ECTS dla każdej z dyscyplin naukowych w łącznej liczbie punktów ECTS</t>
  </si>
  <si>
    <t>Ogółem:</t>
  </si>
  <si>
    <t>Załącznik 1c do Uchwały Nr …..</t>
  </si>
  <si>
    <t>Rok studiów: 1, semestr: 1</t>
  </si>
  <si>
    <t>Rok studiów: 1, semestr: 2</t>
  </si>
  <si>
    <t>Tabela podsumowująca plan</t>
  </si>
  <si>
    <t>KIERUNKU Matematyka</t>
  </si>
  <si>
    <t>W ZAKRESIE/ACH: Matematyka stosowana</t>
  </si>
  <si>
    <t>Obowiązuje od cyklu:2019/2020</t>
  </si>
  <si>
    <t>Profil kształcenia: ogólnoakademicki</t>
  </si>
  <si>
    <t>Forma studiów: stacjonarne</t>
  </si>
  <si>
    <t>Poziom studiów: drugiego stopnia</t>
  </si>
  <si>
    <t>Liczba semestrów: 4</t>
  </si>
  <si>
    <t>Dziedzina/y nauki/dyscyplina/y naukowa/e lub artystyczna/e: nauk ścisłych i przyrodniczych/ Matematyka</t>
  </si>
  <si>
    <t>Rady Wydziału Matematyki i Informatyki z dnia 10.09.2019 roku</t>
  </si>
  <si>
    <t>Ergonomia</t>
  </si>
  <si>
    <t>Ochrona  własności intelektualnej</t>
  </si>
  <si>
    <t>Etykieta</t>
  </si>
  <si>
    <t>Szkolenie z bezpieczeństwo i higieny pracy</t>
  </si>
  <si>
    <t>Specjalistyczne warsztaty języka angielskiego</t>
  </si>
  <si>
    <t>zal.</t>
  </si>
  <si>
    <t>zal_O</t>
  </si>
  <si>
    <t>o</t>
  </si>
  <si>
    <t>f</t>
  </si>
  <si>
    <t>x</t>
  </si>
  <si>
    <t>Analiza matematyczna II</t>
  </si>
  <si>
    <t>Analiza zespolona</t>
  </si>
  <si>
    <t>Analiza funkcjonalna</t>
  </si>
  <si>
    <t>Egz.</t>
  </si>
  <si>
    <t>Algebra II</t>
  </si>
  <si>
    <t>Zaawansowane metody numeryczne</t>
  </si>
  <si>
    <t>Logika matematyczna</t>
  </si>
  <si>
    <t>Równania różniczkowe II</t>
  </si>
  <si>
    <t>Elementy matematyki ubezpieczeń na życie</t>
  </si>
  <si>
    <t>Pakiety statystyczne</t>
  </si>
  <si>
    <t>Teoria estymacji</t>
  </si>
  <si>
    <t>Elementy teorii ryzyka</t>
  </si>
  <si>
    <t>Przedmiot do wyboru 2</t>
  </si>
  <si>
    <t>Przedmiot do wyboru 3</t>
  </si>
  <si>
    <t>Procesy stochastyczne</t>
  </si>
  <si>
    <t>Weryfikacja hipotez statystycznych</t>
  </si>
  <si>
    <t>6a</t>
  </si>
  <si>
    <t>6b</t>
  </si>
  <si>
    <t>7a</t>
  </si>
  <si>
    <t>7b</t>
  </si>
  <si>
    <t>Wykład specjalizujący 1</t>
  </si>
  <si>
    <t>Wykład specjalizujący 2</t>
  </si>
  <si>
    <t>Seminarium magisterskie 1</t>
  </si>
  <si>
    <t>Wykład specjalizujący 3</t>
  </si>
  <si>
    <t>Seminarium magisterskie 2</t>
  </si>
  <si>
    <t>Seminarium magisterskie 3</t>
  </si>
  <si>
    <t>Topologia II</t>
  </si>
  <si>
    <t>Psychologia II</t>
  </si>
  <si>
    <t>Pedagogika II</t>
  </si>
  <si>
    <t>Praktyka psychologiczno-pedagogiczna</t>
  </si>
  <si>
    <t>Dydaktyka matematyki II</t>
  </si>
  <si>
    <t>Dydaktyka matematyki - praktyka śródroczna - szkoła ponapodstaowa</t>
  </si>
  <si>
    <t>Fizyka teoretyczna</t>
  </si>
  <si>
    <t>Geometria różniczkowa II</t>
  </si>
  <si>
    <t>W ZAKRESIE/ACH: nauczanie matematyki</t>
  </si>
  <si>
    <t>Praktyka zawodowa</t>
  </si>
  <si>
    <t>zal_o</t>
  </si>
  <si>
    <t>Praca dyplomowa</t>
  </si>
  <si>
    <t>-</t>
  </si>
  <si>
    <t>Matematyka</t>
  </si>
  <si>
    <t>Rok studiów: 2, semestr: 3</t>
  </si>
  <si>
    <t>2a</t>
  </si>
  <si>
    <t>2b</t>
  </si>
  <si>
    <t>4a</t>
  </si>
  <si>
    <t>4b</t>
  </si>
  <si>
    <t>Liczba punktów ECTS/godz.dyd. w semestrze 3</t>
  </si>
  <si>
    <t>Rok studiów: 2, semestr: 4</t>
  </si>
  <si>
    <t>Liczba punktów ECTS/godz.dyd. w semestrze 4</t>
  </si>
  <si>
    <t>1a</t>
  </si>
  <si>
    <t>1b</t>
  </si>
  <si>
    <t>Przedmiot społeczno-humanistyczny 1</t>
  </si>
  <si>
    <t>Przedmiot społeczno-humanistyczny 2</t>
  </si>
  <si>
    <t>Mathematical modelling of systems</t>
  </si>
  <si>
    <t>Historia matematyki</t>
  </si>
  <si>
    <t xml:space="preserve">Wybrane zagadnienia teorii liczb </t>
  </si>
  <si>
    <t xml:space="preserve">Arytmetyka teoretyczna </t>
  </si>
  <si>
    <t xml:space="preserve">Geometrie nieeuklidesowe </t>
  </si>
  <si>
    <t xml:space="preserve">Geometria rzutowa </t>
  </si>
  <si>
    <t xml:space="preserve">Historia matematyki </t>
  </si>
  <si>
    <t xml:space="preserve">Programowanie zaawansowane </t>
  </si>
  <si>
    <t xml:space="preserve">Matematyka dyskretna </t>
  </si>
  <si>
    <t xml:space="preserve">Badania operacyjne II </t>
  </si>
  <si>
    <t xml:space="preserve">Metody optymalizacyjne II </t>
  </si>
  <si>
    <t>Matematyka dyskretna</t>
  </si>
  <si>
    <t>8a</t>
  </si>
  <si>
    <t>8b</t>
  </si>
  <si>
    <t>Przedmioty społeczno-humanistyczne</t>
  </si>
  <si>
    <t>Praktyka pedagogiczna</t>
  </si>
  <si>
    <t>Dydaktyka matematyki - praktyka śródroczna - szkoła ponapodstawowa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</si>
</sst>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 CE"/>
      <family val="2"/>
      <charset val="238"/>
    </font>
    <font>
      <sz val="10"/>
      <color indexed="8"/>
      <name val="Arial CE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0" fillId="0" borderId="1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 wrapText="1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/>
    <xf numFmtId="0" fontId="1" fillId="0" borderId="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3" fillId="0" borderId="7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2" fillId="0" borderId="8" xfId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4" fillId="0" borderId="8" xfId="0" applyFont="1" applyBorder="1"/>
    <xf numFmtId="0" fontId="5" fillId="0" borderId="9" xfId="0" applyFont="1" applyBorder="1"/>
    <xf numFmtId="0" fontId="3" fillId="0" borderId="8" xfId="1" applyFont="1" applyBorder="1"/>
    <xf numFmtId="0" fontId="7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8" fillId="0" borderId="8" xfId="0" applyFont="1" applyBorder="1"/>
    <xf numFmtId="0" fontId="8" fillId="0" borderId="1" xfId="0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2" fillId="0" borderId="1" xfId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9" fontId="0" fillId="0" borderId="1" xfId="0" applyNumberFormat="1" applyBorder="1"/>
    <xf numFmtId="0" fontId="8" fillId="0" borderId="7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1" xfId="1" applyFont="1" applyBorder="1"/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10" xfId="0" applyFont="1" applyBorder="1" applyAlignment="1"/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1" xfId="0" applyFont="1" applyBorder="1" applyAlignment="1"/>
    <xf numFmtId="0" fontId="1" fillId="0" borderId="1" xfId="0" applyFont="1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10" xfId="0" applyFont="1" applyBorder="1" applyAlignment="1"/>
    <xf numFmtId="0" fontId="0" fillId="0" borderId="11" xfId="0" applyFont="1" applyBorder="1" applyAlignment="1"/>
  </cellXfs>
  <cellStyles count="2">
    <cellStyle name="Normalny" xfId="0" builtinId="0"/>
    <cellStyle name="Normalny 2" xfId="1" xr:uid="{02CA750F-DDFD-492C-B028-6DFDF8B4E1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04754-0169-43BB-BF59-35C56B857DE4}">
  <sheetPr>
    <pageSetUpPr fitToPage="1"/>
  </sheetPr>
  <dimension ref="A1:M128"/>
  <sheetViews>
    <sheetView topLeftCell="A124" workbookViewId="0">
      <selection activeCell="B76" sqref="B76"/>
    </sheetView>
  </sheetViews>
  <sheetFormatPr defaultRowHeight="15" x14ac:dyDescent="0.25"/>
  <cols>
    <col min="1" max="1" width="8.85546875" customWidth="1"/>
    <col min="2" max="2" width="46.7109375" customWidth="1"/>
    <col min="3" max="3" width="5.85546875" customWidth="1"/>
    <col min="4" max="4" width="6.7109375" customWidth="1"/>
    <col min="5" max="5" width="9.85546875" customWidth="1"/>
  </cols>
  <sheetData>
    <row r="1" spans="1:13" x14ac:dyDescent="0.25">
      <c r="A1" s="88" t="s">
        <v>48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x14ac:dyDescent="0.25">
      <c r="A2" s="88" t="s">
        <v>60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5" spans="1:13" x14ac:dyDescent="0.25">
      <c r="A5" s="89" t="s">
        <v>0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x14ac:dyDescent="0.25">
      <c r="A6" s="89" t="s">
        <v>52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x14ac:dyDescent="0.25">
      <c r="A7" s="89" t="s">
        <v>105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</row>
    <row r="9" spans="1:13" x14ac:dyDescent="0.25">
      <c r="A9" s="4" t="s">
        <v>54</v>
      </c>
    </row>
    <row r="10" spans="1:13" x14ac:dyDescent="0.25">
      <c r="A10" s="4" t="s">
        <v>55</v>
      </c>
    </row>
    <row r="11" spans="1:13" x14ac:dyDescent="0.25">
      <c r="A11" s="4" t="s">
        <v>56</v>
      </c>
    </row>
    <row r="12" spans="1:13" x14ac:dyDescent="0.25">
      <c r="A12" s="4" t="s">
        <v>57</v>
      </c>
    </row>
    <row r="13" spans="1:13" x14ac:dyDescent="0.25">
      <c r="A13" s="4" t="s">
        <v>58</v>
      </c>
    </row>
    <row r="14" spans="1:13" x14ac:dyDescent="0.25">
      <c r="A14" s="4" t="s">
        <v>59</v>
      </c>
    </row>
    <row r="16" spans="1:13" x14ac:dyDescent="0.25">
      <c r="A16" s="4" t="s">
        <v>49</v>
      </c>
    </row>
    <row r="17" spans="1:13" ht="46.5" customHeight="1" x14ac:dyDescent="0.25">
      <c r="A17" s="85" t="s">
        <v>1</v>
      </c>
      <c r="B17" s="85" t="s">
        <v>2</v>
      </c>
      <c r="C17" s="83" t="s">
        <v>3</v>
      </c>
      <c r="D17" s="83" t="s">
        <v>4</v>
      </c>
      <c r="E17" s="78" t="s">
        <v>5</v>
      </c>
      <c r="F17" s="83" t="s">
        <v>6</v>
      </c>
      <c r="G17" s="78" t="s">
        <v>7</v>
      </c>
      <c r="H17" s="80" t="s">
        <v>8</v>
      </c>
      <c r="I17" s="81"/>
      <c r="J17" s="81"/>
      <c r="K17" s="82"/>
      <c r="L17" s="83" t="s">
        <v>13</v>
      </c>
      <c r="M17" s="83" t="s">
        <v>14</v>
      </c>
    </row>
    <row r="18" spans="1:13" ht="72" customHeight="1" x14ac:dyDescent="0.25">
      <c r="A18" s="86"/>
      <c r="B18" s="86"/>
      <c r="C18" s="84"/>
      <c r="D18" s="84"/>
      <c r="E18" s="79"/>
      <c r="F18" s="84"/>
      <c r="G18" s="79"/>
      <c r="H18" s="3" t="s">
        <v>9</v>
      </c>
      <c r="I18" s="1" t="s">
        <v>10</v>
      </c>
      <c r="J18" s="1" t="s">
        <v>11</v>
      </c>
      <c r="K18" s="2" t="s">
        <v>12</v>
      </c>
      <c r="L18" s="84"/>
      <c r="M18" s="84"/>
    </row>
    <row r="19" spans="1:13" x14ac:dyDescent="0.25">
      <c r="A19" s="65" t="s">
        <v>15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</row>
    <row r="20" spans="1:13" x14ac:dyDescent="0.25">
      <c r="A20" s="65" t="s">
        <v>16</v>
      </c>
      <c r="B20" s="6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90"/>
    </row>
    <row r="21" spans="1:13" x14ac:dyDescent="0.25">
      <c r="A21" s="22">
        <v>1</v>
      </c>
      <c r="B21" s="27" t="s">
        <v>65</v>
      </c>
      <c r="C21" s="29">
        <v>1</v>
      </c>
      <c r="D21" s="29">
        <v>2</v>
      </c>
      <c r="E21" s="24">
        <v>0</v>
      </c>
      <c r="F21" s="29" t="s">
        <v>67</v>
      </c>
      <c r="G21" s="24" t="s">
        <v>68</v>
      </c>
      <c r="H21" s="24">
        <f t="shared" ref="H21" si="0">I21+J21</f>
        <v>30</v>
      </c>
      <c r="I21" s="29"/>
      <c r="J21" s="29">
        <v>30</v>
      </c>
      <c r="K21" s="24">
        <v>1</v>
      </c>
      <c r="L21" s="24">
        <v>0</v>
      </c>
      <c r="M21" s="24">
        <v>0</v>
      </c>
    </row>
    <row r="22" spans="1:13" x14ac:dyDescent="0.25">
      <c r="A22" s="74" t="s">
        <v>17</v>
      </c>
      <c r="B22" s="75"/>
      <c r="C22" s="76"/>
      <c r="D22" s="5">
        <f>SUM(D21:D21)</f>
        <v>2</v>
      </c>
      <c r="E22" s="5" t="s">
        <v>70</v>
      </c>
      <c r="F22" s="5" t="s">
        <v>70</v>
      </c>
      <c r="G22" s="5" t="s">
        <v>70</v>
      </c>
      <c r="H22" s="5">
        <f t="shared" ref="H22:M22" si="1">SUM(H21:H21)</f>
        <v>30</v>
      </c>
      <c r="I22" s="5">
        <f t="shared" si="1"/>
        <v>0</v>
      </c>
      <c r="J22" s="5">
        <f t="shared" si="1"/>
        <v>30</v>
      </c>
      <c r="K22" s="5">
        <f t="shared" si="1"/>
        <v>1</v>
      </c>
      <c r="L22" s="5">
        <f t="shared" si="1"/>
        <v>0</v>
      </c>
      <c r="M22" s="5">
        <f t="shared" si="1"/>
        <v>0</v>
      </c>
    </row>
    <row r="23" spans="1:13" x14ac:dyDescent="0.25">
      <c r="A23" s="74" t="s">
        <v>18</v>
      </c>
      <c r="B23" s="75"/>
      <c r="C23" s="76"/>
      <c r="D23" s="5">
        <f>SUM(E21:E21)</f>
        <v>0</v>
      </c>
      <c r="E23" s="5" t="s">
        <v>70</v>
      </c>
      <c r="F23" s="5" t="s">
        <v>70</v>
      </c>
      <c r="G23" s="5" t="s">
        <v>70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x14ac:dyDescent="0.25">
      <c r="A24" s="74" t="s">
        <v>19</v>
      </c>
      <c r="B24" s="75"/>
      <c r="C24" s="76"/>
      <c r="D24" s="5">
        <v>0</v>
      </c>
      <c r="E24" s="5" t="s">
        <v>70</v>
      </c>
      <c r="F24" s="5" t="s">
        <v>70</v>
      </c>
      <c r="G24" s="5" t="s">
        <v>70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x14ac:dyDescent="0.25">
      <c r="A25" s="65" t="s">
        <v>20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7"/>
    </row>
    <row r="26" spans="1:13" x14ac:dyDescent="0.25">
      <c r="A26" s="5">
        <v>1</v>
      </c>
      <c r="B26" s="34" t="s">
        <v>71</v>
      </c>
      <c r="C26" s="35">
        <v>1</v>
      </c>
      <c r="D26" s="35">
        <v>6</v>
      </c>
      <c r="E26" s="5">
        <v>0</v>
      </c>
      <c r="F26" s="36" t="s">
        <v>74</v>
      </c>
      <c r="G26" s="5" t="s">
        <v>68</v>
      </c>
      <c r="H26" s="5">
        <f>I26+J26</f>
        <v>90</v>
      </c>
      <c r="I26" s="37">
        <v>45</v>
      </c>
      <c r="J26" s="37">
        <v>45</v>
      </c>
      <c r="K26" s="5">
        <v>4</v>
      </c>
      <c r="L26" s="5">
        <v>0</v>
      </c>
      <c r="M26" s="5">
        <v>0</v>
      </c>
    </row>
    <row r="27" spans="1:13" x14ac:dyDescent="0.25">
      <c r="A27" s="5">
        <v>2</v>
      </c>
      <c r="B27" s="34" t="s">
        <v>72</v>
      </c>
      <c r="C27" s="35">
        <v>1</v>
      </c>
      <c r="D27" s="35">
        <v>5</v>
      </c>
      <c r="E27" s="5">
        <v>0</v>
      </c>
      <c r="F27" s="38" t="s">
        <v>74</v>
      </c>
      <c r="G27" s="5" t="s">
        <v>68</v>
      </c>
      <c r="H27" s="5">
        <f t="shared" ref="H27" si="2">I27+J27</f>
        <v>60</v>
      </c>
      <c r="I27" s="39">
        <v>30</v>
      </c>
      <c r="J27" s="39">
        <v>30</v>
      </c>
      <c r="K27" s="5">
        <v>4</v>
      </c>
      <c r="L27" s="5">
        <v>0</v>
      </c>
      <c r="M27" s="5">
        <v>0</v>
      </c>
    </row>
    <row r="28" spans="1:13" x14ac:dyDescent="0.25">
      <c r="A28" s="74" t="s">
        <v>17</v>
      </c>
      <c r="B28" s="75"/>
      <c r="C28" s="87"/>
      <c r="D28" s="40">
        <f>SUM(D26:D27)</f>
        <v>11</v>
      </c>
      <c r="E28" s="5" t="s">
        <v>70</v>
      </c>
      <c r="F28" s="5" t="s">
        <v>70</v>
      </c>
      <c r="G28" s="5" t="s">
        <v>70</v>
      </c>
      <c r="H28" s="40">
        <f t="shared" ref="H28:M28" si="3">SUM(H26:H27)</f>
        <v>150</v>
      </c>
      <c r="I28" s="40">
        <f t="shared" si="3"/>
        <v>75</v>
      </c>
      <c r="J28" s="40">
        <f t="shared" si="3"/>
        <v>75</v>
      </c>
      <c r="K28" s="40">
        <f t="shared" si="3"/>
        <v>8</v>
      </c>
      <c r="L28" s="40">
        <f t="shared" si="3"/>
        <v>0</v>
      </c>
      <c r="M28" s="40">
        <f t="shared" si="3"/>
        <v>0</v>
      </c>
    </row>
    <row r="29" spans="1:13" x14ac:dyDescent="0.25">
      <c r="A29" s="74" t="s">
        <v>18</v>
      </c>
      <c r="B29" s="75"/>
      <c r="C29" s="76"/>
      <c r="D29" s="5">
        <v>0</v>
      </c>
      <c r="E29" s="5" t="s">
        <v>70</v>
      </c>
      <c r="F29" s="5" t="s">
        <v>70</v>
      </c>
      <c r="G29" s="5" t="s">
        <v>70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x14ac:dyDescent="0.25">
      <c r="A30" s="74" t="s">
        <v>19</v>
      </c>
      <c r="B30" s="75"/>
      <c r="C30" s="76"/>
      <c r="D30" s="5">
        <v>0</v>
      </c>
      <c r="E30" s="5" t="s">
        <v>70</v>
      </c>
      <c r="F30" s="5" t="s">
        <v>70</v>
      </c>
      <c r="G30" s="5" t="s">
        <v>70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x14ac:dyDescent="0.25">
      <c r="A31" s="65" t="s">
        <v>22</v>
      </c>
      <c r="B31" s="66"/>
      <c r="C31" s="66"/>
      <c r="D31" s="66"/>
      <c r="E31" s="66"/>
      <c r="F31" s="66"/>
      <c r="G31" s="77"/>
      <c r="H31" s="77"/>
      <c r="I31" s="77"/>
      <c r="J31" s="77"/>
      <c r="K31" s="77"/>
      <c r="L31" s="66"/>
      <c r="M31" s="67"/>
    </row>
    <row r="32" spans="1:13" x14ac:dyDescent="0.25">
      <c r="A32" s="32">
        <v>1</v>
      </c>
      <c r="B32" s="31" t="s">
        <v>97</v>
      </c>
      <c r="C32" s="32">
        <v>1</v>
      </c>
      <c r="D32" s="50">
        <v>5</v>
      </c>
      <c r="E32" s="5">
        <v>0</v>
      </c>
      <c r="F32" s="23" t="s">
        <v>74</v>
      </c>
      <c r="G32" s="5" t="s">
        <v>69</v>
      </c>
      <c r="H32" s="5">
        <f>I32+J32</f>
        <v>60</v>
      </c>
      <c r="I32" s="37">
        <v>30</v>
      </c>
      <c r="J32" s="37">
        <v>30</v>
      </c>
      <c r="K32" s="5">
        <v>4</v>
      </c>
      <c r="L32" s="5">
        <v>0</v>
      </c>
      <c r="M32" s="5">
        <v>0</v>
      </c>
    </row>
    <row r="33" spans="1:13" x14ac:dyDescent="0.25">
      <c r="A33" s="32">
        <v>2</v>
      </c>
      <c r="B33" s="31" t="s">
        <v>98</v>
      </c>
      <c r="C33" s="32">
        <v>1</v>
      </c>
      <c r="D33" s="50">
        <v>3</v>
      </c>
      <c r="E33" s="5">
        <v>0</v>
      </c>
      <c r="F33" s="23" t="s">
        <v>67</v>
      </c>
      <c r="G33" s="5" t="s">
        <v>69</v>
      </c>
      <c r="H33" s="5">
        <f t="shared" ref="H33:H34" si="4">I33+J33</f>
        <v>30</v>
      </c>
      <c r="I33" s="39">
        <v>15</v>
      </c>
      <c r="J33" s="39">
        <v>15</v>
      </c>
      <c r="K33" s="5">
        <v>2</v>
      </c>
      <c r="L33" s="5">
        <f>SUM(L31:L32)</f>
        <v>0</v>
      </c>
      <c r="M33" s="5">
        <f>SUM(M31:M32)</f>
        <v>0</v>
      </c>
    </row>
    <row r="34" spans="1:13" x14ac:dyDescent="0.25">
      <c r="A34" s="32">
        <v>3</v>
      </c>
      <c r="B34" s="31" t="s">
        <v>99</v>
      </c>
      <c r="C34" s="32">
        <v>1</v>
      </c>
      <c r="D34" s="50">
        <v>3</v>
      </c>
      <c r="E34" s="5">
        <v>0</v>
      </c>
      <c r="F34" s="23" t="s">
        <v>67</v>
      </c>
      <c r="G34" s="5" t="s">
        <v>69</v>
      </c>
      <c r="H34" s="5">
        <f t="shared" si="4"/>
        <v>30</v>
      </c>
      <c r="I34" s="39">
        <v>15</v>
      </c>
      <c r="J34" s="39">
        <v>15</v>
      </c>
      <c r="K34" s="5">
        <v>2</v>
      </c>
      <c r="L34" s="5">
        <v>0</v>
      </c>
      <c r="M34" s="5">
        <v>0</v>
      </c>
    </row>
    <row r="35" spans="1:13" x14ac:dyDescent="0.25">
      <c r="A35" s="43">
        <v>4</v>
      </c>
      <c r="B35" s="31" t="s">
        <v>91</v>
      </c>
      <c r="C35" s="32">
        <v>1</v>
      </c>
      <c r="D35" s="32">
        <v>2.5</v>
      </c>
      <c r="E35" s="43">
        <v>0</v>
      </c>
      <c r="F35" s="47" t="s">
        <v>67</v>
      </c>
      <c r="G35" s="43" t="s">
        <v>69</v>
      </c>
      <c r="H35" s="43">
        <f t="shared" ref="H35" si="5">I35+J35</f>
        <v>30</v>
      </c>
      <c r="I35" s="48">
        <v>30</v>
      </c>
      <c r="J35" s="48"/>
      <c r="K35" s="36">
        <v>2</v>
      </c>
      <c r="L35" s="43">
        <v>0</v>
      </c>
      <c r="M35" s="43">
        <v>0</v>
      </c>
    </row>
    <row r="36" spans="1:13" x14ac:dyDescent="0.25">
      <c r="A36" s="74" t="s">
        <v>17</v>
      </c>
      <c r="B36" s="75"/>
      <c r="C36" s="76"/>
      <c r="D36" s="5">
        <f>SUM(D32:D35)</f>
        <v>13.5</v>
      </c>
      <c r="E36" s="5" t="s">
        <v>70</v>
      </c>
      <c r="F36" s="5" t="s">
        <v>70</v>
      </c>
      <c r="G36" s="5" t="s">
        <v>70</v>
      </c>
      <c r="H36" s="5">
        <f t="shared" ref="H36:M36" si="6">SUM(H32:H35)</f>
        <v>150</v>
      </c>
      <c r="I36" s="5">
        <f t="shared" si="6"/>
        <v>90</v>
      </c>
      <c r="J36" s="5">
        <f t="shared" si="6"/>
        <v>60</v>
      </c>
      <c r="K36" s="5">
        <f t="shared" si="6"/>
        <v>10</v>
      </c>
      <c r="L36" s="5">
        <f t="shared" si="6"/>
        <v>0</v>
      </c>
      <c r="M36" s="5">
        <f t="shared" si="6"/>
        <v>0</v>
      </c>
    </row>
    <row r="37" spans="1:13" x14ac:dyDescent="0.25">
      <c r="A37" s="74" t="s">
        <v>18</v>
      </c>
      <c r="B37" s="75"/>
      <c r="C37" s="76"/>
      <c r="D37" s="5">
        <f>SUM(E32:E35)</f>
        <v>0</v>
      </c>
      <c r="E37" s="5" t="s">
        <v>70</v>
      </c>
      <c r="F37" s="5" t="s">
        <v>70</v>
      </c>
      <c r="G37" s="5" t="s">
        <v>70</v>
      </c>
      <c r="H37" s="5">
        <v>105</v>
      </c>
      <c r="I37" s="5">
        <v>0</v>
      </c>
      <c r="J37" s="5">
        <v>105</v>
      </c>
      <c r="K37" s="5">
        <v>0</v>
      </c>
      <c r="L37" s="5">
        <v>0</v>
      </c>
      <c r="M37" s="5">
        <v>0</v>
      </c>
    </row>
    <row r="38" spans="1:13" x14ac:dyDescent="0.25">
      <c r="A38" s="65" t="s">
        <v>23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</row>
    <row r="39" spans="1:13" x14ac:dyDescent="0.25">
      <c r="A39" s="32">
        <v>1</v>
      </c>
      <c r="B39" s="31" t="s">
        <v>100</v>
      </c>
      <c r="C39" s="32">
        <v>1</v>
      </c>
      <c r="D39" s="50">
        <v>2</v>
      </c>
      <c r="E39" s="5">
        <v>2</v>
      </c>
      <c r="F39" s="23" t="s">
        <v>67</v>
      </c>
      <c r="G39" s="5" t="s">
        <v>69</v>
      </c>
      <c r="H39" s="5">
        <f>I39+J39</f>
        <v>30</v>
      </c>
      <c r="I39" s="39"/>
      <c r="J39" s="39">
        <v>30</v>
      </c>
      <c r="K39" s="5">
        <v>2</v>
      </c>
      <c r="L39" s="5">
        <v>0</v>
      </c>
      <c r="M39" s="5">
        <v>0</v>
      </c>
    </row>
    <row r="40" spans="1:13" x14ac:dyDescent="0.25">
      <c r="A40" s="71" t="s">
        <v>17</v>
      </c>
      <c r="B40" s="72"/>
      <c r="C40" s="73"/>
      <c r="D40" s="5">
        <f>SUM(D39:D39)</f>
        <v>2</v>
      </c>
      <c r="E40" s="5" t="s">
        <v>70</v>
      </c>
      <c r="F40" s="5" t="s">
        <v>70</v>
      </c>
      <c r="G40" s="5" t="s">
        <v>70</v>
      </c>
      <c r="H40" s="5">
        <f t="shared" ref="H40:M40" si="7">SUM(H39:H39)</f>
        <v>30</v>
      </c>
      <c r="I40" s="5">
        <f t="shared" si="7"/>
        <v>0</v>
      </c>
      <c r="J40" s="5">
        <f t="shared" si="7"/>
        <v>30</v>
      </c>
      <c r="K40" s="5">
        <f t="shared" si="7"/>
        <v>2</v>
      </c>
      <c r="L40" s="5">
        <f t="shared" si="7"/>
        <v>0</v>
      </c>
      <c r="M40" s="5">
        <f t="shared" si="7"/>
        <v>0</v>
      </c>
    </row>
    <row r="41" spans="1:13" x14ac:dyDescent="0.25">
      <c r="A41" s="71" t="s">
        <v>18</v>
      </c>
      <c r="B41" s="72"/>
      <c r="C41" s="73"/>
      <c r="D41" s="5">
        <v>2</v>
      </c>
      <c r="E41" s="5" t="s">
        <v>70</v>
      </c>
      <c r="F41" s="5" t="s">
        <v>70</v>
      </c>
      <c r="G41" s="5" t="s">
        <v>70</v>
      </c>
      <c r="H41" s="5">
        <v>30</v>
      </c>
      <c r="I41" s="5">
        <v>0</v>
      </c>
      <c r="J41" s="5">
        <v>30</v>
      </c>
      <c r="K41" s="5">
        <v>2</v>
      </c>
      <c r="L41" s="5">
        <v>0</v>
      </c>
      <c r="M41" s="5">
        <v>0</v>
      </c>
    </row>
    <row r="42" spans="1:13" x14ac:dyDescent="0.25">
      <c r="A42" s="71" t="s">
        <v>19</v>
      </c>
      <c r="B42" s="72"/>
      <c r="C42" s="73"/>
      <c r="D42" s="5">
        <v>2</v>
      </c>
      <c r="E42" s="5" t="s">
        <v>70</v>
      </c>
      <c r="F42" s="5" t="s">
        <v>70</v>
      </c>
      <c r="G42" s="5" t="s">
        <v>70</v>
      </c>
      <c r="H42" s="5">
        <v>30</v>
      </c>
      <c r="I42" s="5">
        <v>0</v>
      </c>
      <c r="J42" s="5">
        <v>30</v>
      </c>
      <c r="K42" s="5">
        <v>2</v>
      </c>
      <c r="L42" s="5">
        <v>0</v>
      </c>
      <c r="M42" s="5">
        <v>0</v>
      </c>
    </row>
    <row r="43" spans="1:13" x14ac:dyDescent="0.25">
      <c r="A43" s="65" t="s">
        <v>24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7"/>
    </row>
    <row r="44" spans="1:13" x14ac:dyDescent="0.25">
      <c r="A44" s="21">
        <v>1</v>
      </c>
      <c r="B44" s="6" t="s">
        <v>61</v>
      </c>
      <c r="C44" s="28">
        <v>1</v>
      </c>
      <c r="D44" s="29">
        <v>0.25</v>
      </c>
      <c r="E44" s="24">
        <v>0</v>
      </c>
      <c r="F44" s="29" t="s">
        <v>66</v>
      </c>
      <c r="G44" s="24" t="s">
        <v>68</v>
      </c>
      <c r="H44" s="24">
        <f>I44+J44</f>
        <v>2</v>
      </c>
      <c r="I44" s="29">
        <v>2</v>
      </c>
      <c r="J44" s="29"/>
      <c r="K44" s="24">
        <v>0</v>
      </c>
      <c r="L44" s="24">
        <v>0</v>
      </c>
      <c r="M44" s="24">
        <v>0</v>
      </c>
    </row>
    <row r="45" spans="1:13" x14ac:dyDescent="0.25">
      <c r="A45" s="21">
        <v>2</v>
      </c>
      <c r="B45" s="6" t="s">
        <v>62</v>
      </c>
      <c r="C45" s="28">
        <v>1</v>
      </c>
      <c r="D45" s="29">
        <v>0.25</v>
      </c>
      <c r="E45" s="24">
        <v>0</v>
      </c>
      <c r="F45" s="29" t="s">
        <v>66</v>
      </c>
      <c r="G45" s="24" t="s">
        <v>68</v>
      </c>
      <c r="H45" s="24">
        <f t="shared" ref="H45:H47" si="8">I45+J45</f>
        <v>2</v>
      </c>
      <c r="I45" s="29">
        <v>2</v>
      </c>
      <c r="J45" s="29"/>
      <c r="K45" s="24">
        <v>0</v>
      </c>
      <c r="L45" s="24">
        <v>0</v>
      </c>
      <c r="M45" s="24">
        <v>0</v>
      </c>
    </row>
    <row r="46" spans="1:13" x14ac:dyDescent="0.25">
      <c r="A46" s="21">
        <v>3</v>
      </c>
      <c r="B46" s="6" t="s">
        <v>63</v>
      </c>
      <c r="C46" s="28">
        <v>1</v>
      </c>
      <c r="D46" s="29">
        <v>0.5</v>
      </c>
      <c r="E46" s="24">
        <v>0</v>
      </c>
      <c r="F46" s="29" t="s">
        <v>66</v>
      </c>
      <c r="G46" s="24" t="s">
        <v>68</v>
      </c>
      <c r="H46" s="24">
        <f t="shared" si="8"/>
        <v>4</v>
      </c>
      <c r="I46" s="29">
        <v>4</v>
      </c>
      <c r="J46" s="29"/>
      <c r="K46" s="24">
        <v>0</v>
      </c>
      <c r="L46" s="24">
        <v>0</v>
      </c>
      <c r="M46" s="24">
        <v>0</v>
      </c>
    </row>
    <row r="47" spans="1:13" x14ac:dyDescent="0.25">
      <c r="A47" s="21">
        <v>4</v>
      </c>
      <c r="B47" s="6" t="s">
        <v>64</v>
      </c>
      <c r="C47" s="30">
        <v>1</v>
      </c>
      <c r="D47" s="29">
        <v>0.5</v>
      </c>
      <c r="E47" s="24">
        <v>0</v>
      </c>
      <c r="F47" s="29" t="s">
        <v>66</v>
      </c>
      <c r="G47" s="24" t="s">
        <v>68</v>
      </c>
      <c r="H47" s="24">
        <f t="shared" si="8"/>
        <v>4</v>
      </c>
      <c r="I47" s="29">
        <v>4</v>
      </c>
      <c r="J47" s="29"/>
      <c r="K47" s="24">
        <v>0</v>
      </c>
      <c r="L47" s="24">
        <v>0</v>
      </c>
      <c r="M47" s="24">
        <v>0</v>
      </c>
    </row>
    <row r="48" spans="1:13" x14ac:dyDescent="0.25">
      <c r="A48" s="68" t="s">
        <v>17</v>
      </c>
      <c r="B48" s="69"/>
      <c r="C48" s="70"/>
      <c r="D48" s="5">
        <f>SUM(D44:D47)</f>
        <v>1.5</v>
      </c>
      <c r="E48" s="5" t="s">
        <v>70</v>
      </c>
      <c r="F48" s="5" t="s">
        <v>70</v>
      </c>
      <c r="G48" s="5" t="s">
        <v>70</v>
      </c>
      <c r="H48" s="5">
        <f>SUM(H44:H47)</f>
        <v>12</v>
      </c>
      <c r="I48" s="5">
        <f t="shared" ref="I48:M48" si="9">SUM(I44:I47)</f>
        <v>12</v>
      </c>
      <c r="J48" s="5">
        <f t="shared" si="9"/>
        <v>0</v>
      </c>
      <c r="K48" s="5">
        <f t="shared" si="9"/>
        <v>0</v>
      </c>
      <c r="L48" s="5">
        <f t="shared" si="9"/>
        <v>0</v>
      </c>
      <c r="M48" s="5">
        <f t="shared" si="9"/>
        <v>0</v>
      </c>
    </row>
    <row r="49" spans="1:13" x14ac:dyDescent="0.25">
      <c r="A49" s="71" t="s">
        <v>18</v>
      </c>
      <c r="B49" s="72"/>
      <c r="C49" s="73"/>
      <c r="D49" s="5" t="s">
        <v>70</v>
      </c>
      <c r="E49" s="5" t="s">
        <v>70</v>
      </c>
      <c r="F49" s="5" t="s">
        <v>70</v>
      </c>
      <c r="G49" s="5" t="s">
        <v>70</v>
      </c>
      <c r="H49" s="5" t="s">
        <v>70</v>
      </c>
      <c r="I49" s="5" t="s">
        <v>70</v>
      </c>
      <c r="J49" s="5" t="s">
        <v>70</v>
      </c>
      <c r="K49" s="5" t="s">
        <v>70</v>
      </c>
      <c r="L49" s="5" t="s">
        <v>70</v>
      </c>
      <c r="M49" s="5" t="s">
        <v>70</v>
      </c>
    </row>
    <row r="50" spans="1:13" x14ac:dyDescent="0.25">
      <c r="A50" s="71" t="s">
        <v>19</v>
      </c>
      <c r="B50" s="72"/>
      <c r="C50" s="73"/>
      <c r="D50" s="5">
        <v>1.5</v>
      </c>
      <c r="E50" s="5" t="s">
        <v>70</v>
      </c>
      <c r="F50" s="5" t="s">
        <v>70</v>
      </c>
      <c r="G50" s="5" t="s">
        <v>70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</row>
    <row r="51" spans="1:13" x14ac:dyDescent="0.25">
      <c r="A51" s="65" t="s">
        <v>25</v>
      </c>
      <c r="B51" s="66"/>
      <c r="C51" s="67"/>
      <c r="D51" s="5">
        <f>D22+D28+D36+D48+D40</f>
        <v>30</v>
      </c>
      <c r="E51" s="5" t="s">
        <v>70</v>
      </c>
      <c r="F51" s="5" t="s">
        <v>70</v>
      </c>
      <c r="G51" s="5" t="s">
        <v>70</v>
      </c>
      <c r="H51" s="5">
        <f>H22+H28+H36+H48+H40</f>
        <v>372</v>
      </c>
      <c r="I51" s="5">
        <f t="shared" ref="I51:M51" si="10">I22+I28+I36+I48+I40</f>
        <v>177</v>
      </c>
      <c r="J51" s="5">
        <f t="shared" si="10"/>
        <v>195</v>
      </c>
      <c r="K51" s="5">
        <f t="shared" si="10"/>
        <v>21</v>
      </c>
      <c r="L51" s="5">
        <f t="shared" si="10"/>
        <v>0</v>
      </c>
      <c r="M51" s="5">
        <f t="shared" si="10"/>
        <v>0</v>
      </c>
    </row>
    <row r="52" spans="1:13" x14ac:dyDescent="0.25">
      <c r="A52" s="7"/>
      <c r="B52" s="7"/>
      <c r="C52" s="7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x14ac:dyDescent="0.25">
      <c r="A53" s="4" t="s">
        <v>50</v>
      </c>
    </row>
    <row r="54" spans="1:13" ht="63.75" customHeight="1" x14ac:dyDescent="0.25">
      <c r="A54" s="85" t="s">
        <v>1</v>
      </c>
      <c r="B54" s="85" t="s">
        <v>2</v>
      </c>
      <c r="C54" s="83" t="s">
        <v>3</v>
      </c>
      <c r="D54" s="83" t="s">
        <v>4</v>
      </c>
      <c r="E54" s="78" t="s">
        <v>5</v>
      </c>
      <c r="F54" s="83" t="s">
        <v>6</v>
      </c>
      <c r="G54" s="78" t="s">
        <v>7</v>
      </c>
      <c r="H54" s="80" t="s">
        <v>8</v>
      </c>
      <c r="I54" s="81"/>
      <c r="J54" s="81"/>
      <c r="K54" s="82"/>
      <c r="L54" s="83" t="s">
        <v>13</v>
      </c>
      <c r="M54" s="83" t="s">
        <v>14</v>
      </c>
    </row>
    <row r="55" spans="1:13" ht="96" customHeight="1" x14ac:dyDescent="0.25">
      <c r="A55" s="86"/>
      <c r="B55" s="86"/>
      <c r="C55" s="84"/>
      <c r="D55" s="84"/>
      <c r="E55" s="79"/>
      <c r="F55" s="84"/>
      <c r="G55" s="79"/>
      <c r="H55" s="3" t="s">
        <v>9</v>
      </c>
      <c r="I55" s="1" t="s">
        <v>10</v>
      </c>
      <c r="J55" s="1" t="s">
        <v>11</v>
      </c>
      <c r="K55" s="2" t="s">
        <v>12</v>
      </c>
      <c r="L55" s="84"/>
      <c r="M55" s="84"/>
    </row>
    <row r="56" spans="1:13" x14ac:dyDescent="0.25">
      <c r="A56" s="65" t="s">
        <v>15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7"/>
    </row>
    <row r="57" spans="1:13" x14ac:dyDescent="0.25">
      <c r="A57" s="65" t="s">
        <v>20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7"/>
    </row>
    <row r="58" spans="1:13" x14ac:dyDescent="0.25">
      <c r="A58" s="5">
        <v>1</v>
      </c>
      <c r="B58" s="34" t="s">
        <v>73</v>
      </c>
      <c r="C58" s="35">
        <v>2</v>
      </c>
      <c r="D58" s="35">
        <v>4.5</v>
      </c>
      <c r="E58" s="5">
        <v>0</v>
      </c>
      <c r="F58" s="36" t="s">
        <v>74</v>
      </c>
      <c r="G58" s="5" t="s">
        <v>68</v>
      </c>
      <c r="H58" s="5">
        <f t="shared" ref="H58" si="11">I58+J58</f>
        <v>60</v>
      </c>
      <c r="I58" s="37">
        <v>30</v>
      </c>
      <c r="J58" s="37">
        <v>30</v>
      </c>
      <c r="K58" s="5">
        <v>4</v>
      </c>
      <c r="L58" s="5">
        <v>0</v>
      </c>
      <c r="M58" s="5">
        <v>0</v>
      </c>
    </row>
    <row r="59" spans="1:13" x14ac:dyDescent="0.25">
      <c r="A59" s="74" t="s">
        <v>17</v>
      </c>
      <c r="B59" s="75"/>
      <c r="C59" s="87"/>
      <c r="D59" s="40">
        <f>SUM(D58:D58)</f>
        <v>4.5</v>
      </c>
      <c r="E59" s="5" t="s">
        <v>70</v>
      </c>
      <c r="F59" s="5" t="s">
        <v>70</v>
      </c>
      <c r="G59" s="5" t="s">
        <v>70</v>
      </c>
      <c r="H59" s="40">
        <f t="shared" ref="H59:M59" si="12">SUM(H58:H58)</f>
        <v>60</v>
      </c>
      <c r="I59" s="40">
        <f t="shared" si="12"/>
        <v>30</v>
      </c>
      <c r="J59" s="40">
        <f t="shared" si="12"/>
        <v>30</v>
      </c>
      <c r="K59" s="40">
        <f t="shared" si="12"/>
        <v>4</v>
      </c>
      <c r="L59" s="40">
        <f t="shared" si="12"/>
        <v>0</v>
      </c>
      <c r="M59" s="40">
        <f t="shared" si="12"/>
        <v>0</v>
      </c>
    </row>
    <row r="60" spans="1:13" x14ac:dyDescent="0.25">
      <c r="A60" s="74" t="s">
        <v>18</v>
      </c>
      <c r="B60" s="75"/>
      <c r="C60" s="76"/>
      <c r="D60" s="5">
        <v>0</v>
      </c>
      <c r="E60" s="5" t="s">
        <v>70</v>
      </c>
      <c r="F60" s="5" t="s">
        <v>70</v>
      </c>
      <c r="G60" s="5" t="s">
        <v>70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</row>
    <row r="61" spans="1:13" x14ac:dyDescent="0.25">
      <c r="A61" s="74" t="s">
        <v>19</v>
      </c>
      <c r="B61" s="75"/>
      <c r="C61" s="76"/>
      <c r="D61" s="5">
        <v>0</v>
      </c>
      <c r="E61" s="5" t="s">
        <v>70</v>
      </c>
      <c r="F61" s="5" t="s">
        <v>70</v>
      </c>
      <c r="G61" s="5" t="s">
        <v>70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</row>
    <row r="62" spans="1:13" x14ac:dyDescent="0.25">
      <c r="A62" s="65" t="s">
        <v>21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7"/>
    </row>
    <row r="63" spans="1:13" x14ac:dyDescent="0.25">
      <c r="A63" s="41">
        <v>1</v>
      </c>
      <c r="B63" s="34" t="s">
        <v>123</v>
      </c>
      <c r="C63" s="35">
        <v>2</v>
      </c>
      <c r="D63" s="35">
        <v>2</v>
      </c>
      <c r="E63" s="5">
        <v>0</v>
      </c>
      <c r="F63" s="23" t="s">
        <v>107</v>
      </c>
      <c r="G63" s="5" t="s">
        <v>68</v>
      </c>
      <c r="H63" s="42">
        <f>I63+J63</f>
        <v>30</v>
      </c>
      <c r="I63" s="39">
        <v>0</v>
      </c>
      <c r="J63" s="39">
        <v>30</v>
      </c>
      <c r="K63" s="39">
        <v>2</v>
      </c>
      <c r="L63" s="5">
        <v>0</v>
      </c>
      <c r="M63" s="5">
        <v>0</v>
      </c>
    </row>
    <row r="64" spans="1:13" x14ac:dyDescent="0.25">
      <c r="A64" s="41">
        <v>2</v>
      </c>
      <c r="B64" s="34" t="s">
        <v>75</v>
      </c>
      <c r="C64" s="35">
        <v>2</v>
      </c>
      <c r="D64" s="35">
        <v>4.5</v>
      </c>
      <c r="E64" s="5">
        <v>0</v>
      </c>
      <c r="F64" s="23" t="s">
        <v>74</v>
      </c>
      <c r="G64" s="5" t="s">
        <v>68</v>
      </c>
      <c r="H64" s="42">
        <f>I64+J64</f>
        <v>60</v>
      </c>
      <c r="I64" s="39">
        <v>30</v>
      </c>
      <c r="J64" s="39">
        <v>30</v>
      </c>
      <c r="K64" s="39">
        <v>4</v>
      </c>
      <c r="L64" s="5">
        <v>0</v>
      </c>
      <c r="M64" s="5">
        <v>0</v>
      </c>
    </row>
    <row r="65" spans="1:13" x14ac:dyDescent="0.25">
      <c r="A65" s="74" t="s">
        <v>17</v>
      </c>
      <c r="B65" s="75"/>
      <c r="C65" s="76"/>
      <c r="D65" s="5">
        <f>SUM(D63:D64)</f>
        <v>6.5</v>
      </c>
      <c r="E65" s="5" t="s">
        <v>70</v>
      </c>
      <c r="F65" s="5" t="s">
        <v>70</v>
      </c>
      <c r="G65" s="5" t="s">
        <v>70</v>
      </c>
      <c r="H65" s="5">
        <f>SUM(H63:H64)</f>
        <v>90</v>
      </c>
      <c r="I65" s="5">
        <f t="shared" ref="I65:M65" si="13">SUM(I63:I64)</f>
        <v>30</v>
      </c>
      <c r="J65" s="5">
        <f t="shared" si="13"/>
        <v>60</v>
      </c>
      <c r="K65" s="5">
        <f t="shared" si="13"/>
        <v>6</v>
      </c>
      <c r="L65" s="5">
        <f t="shared" si="13"/>
        <v>0</v>
      </c>
      <c r="M65" s="5">
        <f t="shared" si="13"/>
        <v>0</v>
      </c>
    </row>
    <row r="66" spans="1:13" x14ac:dyDescent="0.25">
      <c r="A66" s="74" t="s">
        <v>18</v>
      </c>
      <c r="B66" s="75"/>
      <c r="C66" s="76"/>
      <c r="D66" s="5">
        <v>0</v>
      </c>
      <c r="E66" s="5" t="s">
        <v>70</v>
      </c>
      <c r="F66" s="5" t="s">
        <v>70</v>
      </c>
      <c r="G66" s="5" t="s">
        <v>70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</row>
    <row r="67" spans="1:13" x14ac:dyDescent="0.25">
      <c r="A67" s="74" t="s">
        <v>19</v>
      </c>
      <c r="B67" s="75"/>
      <c r="C67" s="76"/>
      <c r="D67" s="5">
        <v>0</v>
      </c>
      <c r="E67" s="5" t="s">
        <v>70</v>
      </c>
      <c r="F67" s="5" t="s">
        <v>70</v>
      </c>
      <c r="G67" s="5" t="s">
        <v>70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</row>
    <row r="68" spans="1:13" x14ac:dyDescent="0.25">
      <c r="A68" s="65" t="s">
        <v>22</v>
      </c>
      <c r="B68" s="66"/>
      <c r="C68" s="66"/>
      <c r="D68" s="66"/>
      <c r="E68" s="66"/>
      <c r="F68" s="66"/>
      <c r="G68" s="77"/>
      <c r="H68" s="77"/>
      <c r="I68" s="77"/>
      <c r="J68" s="77"/>
      <c r="K68" s="77"/>
      <c r="L68" s="66"/>
      <c r="M68" s="67"/>
    </row>
    <row r="69" spans="1:13" x14ac:dyDescent="0.25">
      <c r="A69" s="32">
        <v>1</v>
      </c>
      <c r="B69" s="31" t="s">
        <v>101</v>
      </c>
      <c r="C69" s="32">
        <v>2</v>
      </c>
      <c r="D69" s="50">
        <v>6</v>
      </c>
      <c r="E69" s="5">
        <v>0</v>
      </c>
      <c r="F69" s="23" t="s">
        <v>74</v>
      </c>
      <c r="G69" s="5" t="s">
        <v>69</v>
      </c>
      <c r="H69" s="5">
        <f t="shared" ref="H69" si="14">I69+J69</f>
        <v>90</v>
      </c>
      <c r="I69" s="37">
        <v>30</v>
      </c>
      <c r="J69" s="37">
        <v>60</v>
      </c>
      <c r="K69" s="5">
        <v>4</v>
      </c>
      <c r="L69" s="5">
        <v>0</v>
      </c>
      <c r="M69" s="5">
        <v>0</v>
      </c>
    </row>
    <row r="70" spans="1:13" x14ac:dyDescent="0.25">
      <c r="A70" s="43">
        <v>2</v>
      </c>
      <c r="B70" s="31" t="s">
        <v>92</v>
      </c>
      <c r="C70" s="32">
        <v>2</v>
      </c>
      <c r="D70" s="32">
        <v>2.5</v>
      </c>
      <c r="E70" s="43">
        <v>0</v>
      </c>
      <c r="F70" s="47" t="s">
        <v>67</v>
      </c>
      <c r="G70" s="43" t="s">
        <v>69</v>
      </c>
      <c r="H70" s="43">
        <f t="shared" ref="H70:H71" si="15">I70+J70</f>
        <v>30</v>
      </c>
      <c r="I70" s="48">
        <v>30</v>
      </c>
      <c r="J70" s="48"/>
      <c r="K70" s="36">
        <v>2</v>
      </c>
      <c r="L70" s="43">
        <v>0</v>
      </c>
      <c r="M70" s="43">
        <v>0</v>
      </c>
    </row>
    <row r="71" spans="1:13" x14ac:dyDescent="0.25">
      <c r="A71" s="43">
        <v>3</v>
      </c>
      <c r="B71" s="31" t="s">
        <v>93</v>
      </c>
      <c r="C71" s="32">
        <v>2</v>
      </c>
      <c r="D71" s="32">
        <v>2.5</v>
      </c>
      <c r="E71" s="43">
        <v>1</v>
      </c>
      <c r="F71" s="47" t="s">
        <v>67</v>
      </c>
      <c r="G71" s="43" t="s">
        <v>69</v>
      </c>
      <c r="H71" s="43">
        <f t="shared" si="15"/>
        <v>30</v>
      </c>
      <c r="I71" s="48"/>
      <c r="J71" s="48">
        <v>30</v>
      </c>
      <c r="K71" s="36">
        <v>2</v>
      </c>
      <c r="L71" s="43">
        <v>0</v>
      </c>
      <c r="M71" s="43">
        <v>0</v>
      </c>
    </row>
    <row r="72" spans="1:13" x14ac:dyDescent="0.25">
      <c r="A72" s="74" t="s">
        <v>17</v>
      </c>
      <c r="B72" s="75"/>
      <c r="C72" s="76"/>
      <c r="D72" s="5">
        <f>SUM(D69:D71)</f>
        <v>11</v>
      </c>
      <c r="E72" s="5" t="s">
        <v>70</v>
      </c>
      <c r="F72" s="5" t="s">
        <v>70</v>
      </c>
      <c r="G72" s="5" t="s">
        <v>70</v>
      </c>
      <c r="H72" s="5">
        <f t="shared" ref="H72:M72" si="16">SUM(H69:H71)</f>
        <v>150</v>
      </c>
      <c r="I72" s="5">
        <f t="shared" si="16"/>
        <v>60</v>
      </c>
      <c r="J72" s="5">
        <f t="shared" si="16"/>
        <v>90</v>
      </c>
      <c r="K72" s="5">
        <f t="shared" si="16"/>
        <v>8</v>
      </c>
      <c r="L72" s="5">
        <f t="shared" si="16"/>
        <v>0</v>
      </c>
      <c r="M72" s="5">
        <f t="shared" si="16"/>
        <v>0</v>
      </c>
    </row>
    <row r="73" spans="1:13" x14ac:dyDescent="0.25">
      <c r="A73" s="74" t="s">
        <v>18</v>
      </c>
      <c r="B73" s="75"/>
      <c r="C73" s="76"/>
      <c r="D73" s="5">
        <f>SUM(E69:E71)</f>
        <v>1</v>
      </c>
      <c r="E73" s="5" t="s">
        <v>70</v>
      </c>
      <c r="F73" s="5" t="s">
        <v>70</v>
      </c>
      <c r="G73" s="5" t="s">
        <v>70</v>
      </c>
      <c r="H73" s="5">
        <v>105</v>
      </c>
      <c r="I73" s="5">
        <v>0</v>
      </c>
      <c r="J73" s="5">
        <v>105</v>
      </c>
      <c r="K73" s="5">
        <v>0</v>
      </c>
      <c r="L73" s="5">
        <v>0</v>
      </c>
      <c r="M73" s="5">
        <v>0</v>
      </c>
    </row>
    <row r="74" spans="1:13" x14ac:dyDescent="0.25">
      <c r="A74" s="74" t="s">
        <v>19</v>
      </c>
      <c r="B74" s="75"/>
      <c r="C74" s="76"/>
      <c r="D74" s="5">
        <f>D72</f>
        <v>11</v>
      </c>
      <c r="E74" s="5" t="s">
        <v>70</v>
      </c>
      <c r="F74" s="5" t="s">
        <v>70</v>
      </c>
      <c r="G74" s="5" t="s">
        <v>70</v>
      </c>
      <c r="H74" s="5">
        <f>H72</f>
        <v>150</v>
      </c>
      <c r="I74" s="5">
        <f t="shared" ref="I74:M74" si="17">I72</f>
        <v>60</v>
      </c>
      <c r="J74" s="5">
        <f t="shared" si="17"/>
        <v>90</v>
      </c>
      <c r="K74" s="5">
        <f t="shared" si="17"/>
        <v>8</v>
      </c>
      <c r="L74" s="5">
        <f t="shared" si="17"/>
        <v>0</v>
      </c>
      <c r="M74" s="5">
        <f t="shared" si="17"/>
        <v>0</v>
      </c>
    </row>
    <row r="75" spans="1:13" x14ac:dyDescent="0.25">
      <c r="A75" s="65" t="s">
        <v>23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7"/>
    </row>
    <row r="76" spans="1:13" ht="30" x14ac:dyDescent="0.25">
      <c r="A76" s="32">
        <v>1</v>
      </c>
      <c r="B76" s="11" t="s">
        <v>102</v>
      </c>
      <c r="C76" s="32">
        <v>2</v>
      </c>
      <c r="D76" s="50">
        <v>2</v>
      </c>
      <c r="E76" s="5">
        <v>2</v>
      </c>
      <c r="F76" s="23" t="s">
        <v>66</v>
      </c>
      <c r="G76" s="5" t="s">
        <v>69</v>
      </c>
      <c r="H76" s="5">
        <f>I76+J76</f>
        <v>30</v>
      </c>
      <c r="I76" s="37"/>
      <c r="J76" s="37">
        <v>30</v>
      </c>
      <c r="K76" s="5">
        <v>2</v>
      </c>
      <c r="L76" s="5">
        <v>0</v>
      </c>
      <c r="M76" s="5">
        <v>0</v>
      </c>
    </row>
    <row r="77" spans="1:13" x14ac:dyDescent="0.25">
      <c r="A77" s="5">
        <v>2</v>
      </c>
      <c r="B77" s="6" t="s">
        <v>138</v>
      </c>
      <c r="C77" s="5">
        <v>2</v>
      </c>
      <c r="D77" s="5">
        <v>6</v>
      </c>
      <c r="E77" s="5" t="s">
        <v>70</v>
      </c>
      <c r="F77" s="5" t="s">
        <v>107</v>
      </c>
      <c r="G77" s="5" t="s">
        <v>70</v>
      </c>
      <c r="H77" s="5">
        <v>0</v>
      </c>
      <c r="I77" s="5">
        <v>0</v>
      </c>
      <c r="J77" s="5">
        <v>0</v>
      </c>
      <c r="K77" s="5">
        <v>0</v>
      </c>
      <c r="L77" s="5">
        <v>120</v>
      </c>
      <c r="M77" s="5">
        <v>0</v>
      </c>
    </row>
    <row r="78" spans="1:13" x14ac:dyDescent="0.25">
      <c r="A78" s="71" t="s">
        <v>17</v>
      </c>
      <c r="B78" s="72"/>
      <c r="C78" s="73"/>
      <c r="D78" s="5">
        <f>SUM(D76:D77)</f>
        <v>8</v>
      </c>
      <c r="E78" s="5" t="s">
        <v>70</v>
      </c>
      <c r="F78" s="5" t="s">
        <v>70</v>
      </c>
      <c r="G78" s="5" t="s">
        <v>70</v>
      </c>
      <c r="H78" s="5">
        <f>SUM(H76:H77)</f>
        <v>30</v>
      </c>
      <c r="I78" s="5">
        <f t="shared" ref="I78:M78" si="18">SUM(I76:I77)</f>
        <v>0</v>
      </c>
      <c r="J78" s="5">
        <f t="shared" si="18"/>
        <v>30</v>
      </c>
      <c r="K78" s="5">
        <f t="shared" si="18"/>
        <v>2</v>
      </c>
      <c r="L78" s="5">
        <f t="shared" si="18"/>
        <v>120</v>
      </c>
      <c r="M78" s="5">
        <f t="shared" si="18"/>
        <v>0</v>
      </c>
    </row>
    <row r="79" spans="1:13" x14ac:dyDescent="0.25">
      <c r="A79" s="71" t="s">
        <v>18</v>
      </c>
      <c r="B79" s="72"/>
      <c r="C79" s="73"/>
      <c r="D79" s="5">
        <v>8</v>
      </c>
      <c r="E79" s="5" t="s">
        <v>70</v>
      </c>
      <c r="F79" s="5" t="s">
        <v>70</v>
      </c>
      <c r="G79" s="5" t="s">
        <v>70</v>
      </c>
      <c r="H79" s="5">
        <v>30</v>
      </c>
      <c r="I79" s="5">
        <v>0</v>
      </c>
      <c r="J79" s="5">
        <v>30</v>
      </c>
      <c r="K79" s="5">
        <v>0</v>
      </c>
      <c r="L79" s="5">
        <v>120</v>
      </c>
      <c r="M79" s="5">
        <v>0</v>
      </c>
    </row>
    <row r="80" spans="1:13" x14ac:dyDescent="0.25">
      <c r="A80" s="71" t="s">
        <v>19</v>
      </c>
      <c r="B80" s="72"/>
      <c r="C80" s="73"/>
      <c r="D80" s="5">
        <v>8</v>
      </c>
      <c r="E80" s="5" t="s">
        <v>70</v>
      </c>
      <c r="F80" s="5" t="s">
        <v>70</v>
      </c>
      <c r="G80" s="5" t="s">
        <v>70</v>
      </c>
      <c r="H80" s="5">
        <v>30</v>
      </c>
      <c r="I80" s="5">
        <v>0</v>
      </c>
      <c r="J80" s="5">
        <v>30</v>
      </c>
      <c r="K80" s="5">
        <v>0</v>
      </c>
      <c r="L80" s="5">
        <v>120</v>
      </c>
      <c r="M80" s="5">
        <v>0</v>
      </c>
    </row>
    <row r="81" spans="1:13" x14ac:dyDescent="0.25">
      <c r="A81" s="65" t="s">
        <v>26</v>
      </c>
      <c r="B81" s="66"/>
      <c r="C81" s="67"/>
      <c r="D81" s="5">
        <f>D59+D65+D72+D78</f>
        <v>30</v>
      </c>
      <c r="E81" s="5" t="s">
        <v>70</v>
      </c>
      <c r="F81" s="5" t="s">
        <v>70</v>
      </c>
      <c r="G81" s="5" t="s">
        <v>70</v>
      </c>
      <c r="H81" s="5">
        <f t="shared" ref="H81:M81" si="19">H59+H65+H72+H78</f>
        <v>330</v>
      </c>
      <c r="I81" s="5">
        <f t="shared" si="19"/>
        <v>120</v>
      </c>
      <c r="J81" s="5">
        <f t="shared" si="19"/>
        <v>210</v>
      </c>
      <c r="K81" s="5">
        <f t="shared" si="19"/>
        <v>20</v>
      </c>
      <c r="L81" s="5">
        <f t="shared" si="19"/>
        <v>120</v>
      </c>
      <c r="M81" s="5">
        <f t="shared" si="19"/>
        <v>0</v>
      </c>
    </row>
    <row r="83" spans="1:13" x14ac:dyDescent="0.25">
      <c r="A83" s="4" t="s">
        <v>111</v>
      </c>
    </row>
    <row r="84" spans="1:13" x14ac:dyDescent="0.25">
      <c r="A84" s="85" t="s">
        <v>1</v>
      </c>
      <c r="B84" s="85" t="s">
        <v>2</v>
      </c>
      <c r="C84" s="83" t="s">
        <v>3</v>
      </c>
      <c r="D84" s="83" t="s">
        <v>4</v>
      </c>
      <c r="E84" s="78" t="s">
        <v>5</v>
      </c>
      <c r="F84" s="83" t="s">
        <v>6</v>
      </c>
      <c r="G84" s="78" t="s">
        <v>7</v>
      </c>
      <c r="H84" s="80" t="s">
        <v>8</v>
      </c>
      <c r="I84" s="81"/>
      <c r="J84" s="81"/>
      <c r="K84" s="82"/>
      <c r="L84" s="83" t="s">
        <v>13</v>
      </c>
      <c r="M84" s="83" t="s">
        <v>14</v>
      </c>
    </row>
    <row r="85" spans="1:13" ht="74.25" x14ac:dyDescent="0.25">
      <c r="A85" s="86"/>
      <c r="B85" s="86"/>
      <c r="C85" s="84"/>
      <c r="D85" s="84"/>
      <c r="E85" s="79"/>
      <c r="F85" s="84"/>
      <c r="G85" s="79"/>
      <c r="H85" s="3" t="s">
        <v>9</v>
      </c>
      <c r="I85" s="1" t="s">
        <v>10</v>
      </c>
      <c r="J85" s="1" t="s">
        <v>11</v>
      </c>
      <c r="K85" s="2" t="s">
        <v>12</v>
      </c>
      <c r="L85" s="84"/>
      <c r="M85" s="84"/>
    </row>
    <row r="86" spans="1:13" x14ac:dyDescent="0.25">
      <c r="A86" s="65" t="s">
        <v>15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7"/>
    </row>
    <row r="87" spans="1:13" x14ac:dyDescent="0.25">
      <c r="A87" s="65" t="s">
        <v>21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7"/>
    </row>
    <row r="88" spans="1:13" x14ac:dyDescent="0.25">
      <c r="A88" s="41">
        <v>1</v>
      </c>
      <c r="B88" s="34" t="s">
        <v>76</v>
      </c>
      <c r="C88" s="35">
        <v>3</v>
      </c>
      <c r="D88" s="35">
        <v>4.5</v>
      </c>
      <c r="E88" s="5">
        <v>0</v>
      </c>
      <c r="F88" s="23" t="s">
        <v>74</v>
      </c>
      <c r="G88" s="5" t="s">
        <v>68</v>
      </c>
      <c r="H88" s="42">
        <f t="shared" ref="H88" si="20">I88+J88</f>
        <v>60</v>
      </c>
      <c r="I88" s="39">
        <v>30</v>
      </c>
      <c r="J88" s="39">
        <v>30</v>
      </c>
      <c r="K88" s="39">
        <v>4</v>
      </c>
      <c r="L88" s="5">
        <v>0</v>
      </c>
      <c r="M88" s="5">
        <v>0</v>
      </c>
    </row>
    <row r="89" spans="1:13" x14ac:dyDescent="0.25">
      <c r="A89" s="41">
        <v>2</v>
      </c>
      <c r="B89" s="34" t="s">
        <v>129</v>
      </c>
      <c r="C89" s="35">
        <v>3</v>
      </c>
      <c r="D89" s="35">
        <v>1</v>
      </c>
      <c r="E89" s="5">
        <v>0</v>
      </c>
      <c r="F89" s="23" t="s">
        <v>67</v>
      </c>
      <c r="G89" s="5" t="s">
        <v>68</v>
      </c>
      <c r="H89" s="42">
        <f>I89+J89</f>
        <v>15</v>
      </c>
      <c r="I89" s="37">
        <v>15</v>
      </c>
      <c r="J89" s="37"/>
      <c r="K89" s="37">
        <v>0</v>
      </c>
      <c r="L89" s="5">
        <v>0</v>
      </c>
      <c r="M89" s="5">
        <v>0</v>
      </c>
    </row>
    <row r="90" spans="1:13" x14ac:dyDescent="0.25">
      <c r="A90" s="74" t="s">
        <v>17</v>
      </c>
      <c r="B90" s="75"/>
      <c r="C90" s="76"/>
      <c r="D90" s="5">
        <f>SUM(D88:D89)</f>
        <v>5.5</v>
      </c>
      <c r="E90" s="5" t="s">
        <v>70</v>
      </c>
      <c r="F90" s="5" t="s">
        <v>70</v>
      </c>
      <c r="G90" s="5" t="s">
        <v>70</v>
      </c>
      <c r="H90" s="5">
        <f t="shared" ref="H90:M90" si="21">SUM(H88:H89)</f>
        <v>75</v>
      </c>
      <c r="I90" s="5">
        <f t="shared" si="21"/>
        <v>45</v>
      </c>
      <c r="J90" s="5">
        <f t="shared" si="21"/>
        <v>30</v>
      </c>
      <c r="K90" s="5">
        <f t="shared" si="21"/>
        <v>4</v>
      </c>
      <c r="L90" s="5">
        <f t="shared" si="21"/>
        <v>0</v>
      </c>
      <c r="M90" s="5">
        <f t="shared" si="21"/>
        <v>0</v>
      </c>
    </row>
    <row r="91" spans="1:13" x14ac:dyDescent="0.25">
      <c r="A91" s="74" t="s">
        <v>18</v>
      </c>
      <c r="B91" s="75"/>
      <c r="C91" s="76"/>
      <c r="D91" s="5">
        <v>0</v>
      </c>
      <c r="E91" s="5" t="s">
        <v>70</v>
      </c>
      <c r="F91" s="5" t="s">
        <v>70</v>
      </c>
      <c r="G91" s="5" t="s">
        <v>70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</row>
    <row r="92" spans="1:13" x14ac:dyDescent="0.25">
      <c r="A92" s="74" t="s">
        <v>19</v>
      </c>
      <c r="B92" s="75"/>
      <c r="C92" s="76"/>
      <c r="D92" s="5">
        <v>0</v>
      </c>
      <c r="E92" s="5" t="s">
        <v>70</v>
      </c>
      <c r="F92" s="5" t="s">
        <v>70</v>
      </c>
      <c r="G92" s="5" t="s">
        <v>70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</row>
    <row r="93" spans="1:13" x14ac:dyDescent="0.25">
      <c r="A93" s="65" t="s">
        <v>22</v>
      </c>
      <c r="B93" s="66"/>
      <c r="C93" s="66"/>
      <c r="D93" s="66"/>
      <c r="E93" s="66"/>
      <c r="F93" s="66"/>
      <c r="G93" s="77"/>
      <c r="H93" s="77"/>
      <c r="I93" s="77"/>
      <c r="J93" s="77"/>
      <c r="K93" s="77"/>
      <c r="L93" s="66"/>
      <c r="M93" s="67"/>
    </row>
    <row r="94" spans="1:13" x14ac:dyDescent="0.25">
      <c r="A94" s="32">
        <v>1</v>
      </c>
      <c r="B94" s="31" t="s">
        <v>103</v>
      </c>
      <c r="C94" s="32">
        <v>3</v>
      </c>
      <c r="D94" s="50">
        <v>4</v>
      </c>
      <c r="E94" s="5">
        <v>0</v>
      </c>
      <c r="F94" s="23" t="s">
        <v>67</v>
      </c>
      <c r="G94" s="5" t="s">
        <v>69</v>
      </c>
      <c r="H94" s="5">
        <f t="shared" ref="H94:H99" si="22">I94+J94</f>
        <v>60</v>
      </c>
      <c r="I94" s="39">
        <v>30</v>
      </c>
      <c r="J94" s="39">
        <v>30</v>
      </c>
      <c r="K94" s="5">
        <v>2</v>
      </c>
      <c r="L94" s="5">
        <v>0</v>
      </c>
      <c r="M94" s="5">
        <v>0</v>
      </c>
    </row>
    <row r="95" spans="1:13" x14ac:dyDescent="0.25">
      <c r="A95" s="32">
        <v>2</v>
      </c>
      <c r="B95" s="31" t="s">
        <v>83</v>
      </c>
      <c r="C95" s="32">
        <v>3</v>
      </c>
      <c r="D95" s="50">
        <v>4</v>
      </c>
      <c r="E95" s="5">
        <v>0</v>
      </c>
      <c r="F95" s="23" t="s">
        <v>74</v>
      </c>
      <c r="G95" s="5" t="s">
        <v>69</v>
      </c>
      <c r="H95" s="5">
        <f t="shared" si="22"/>
        <v>60</v>
      </c>
      <c r="I95" s="37">
        <v>30</v>
      </c>
      <c r="J95" s="37">
        <v>30</v>
      </c>
      <c r="K95" s="5">
        <v>4</v>
      </c>
      <c r="L95" s="5">
        <v>0</v>
      </c>
      <c r="M95" s="5">
        <v>0</v>
      </c>
    </row>
    <row r="96" spans="1:13" x14ac:dyDescent="0.25">
      <c r="A96" s="32" t="s">
        <v>112</v>
      </c>
      <c r="B96" s="31" t="s">
        <v>125</v>
      </c>
      <c r="C96" s="32"/>
      <c r="D96" s="50"/>
      <c r="E96" s="5"/>
      <c r="F96" s="23"/>
      <c r="G96" s="5"/>
      <c r="H96" s="5"/>
      <c r="I96" s="37"/>
      <c r="J96" s="37"/>
      <c r="K96" s="5"/>
      <c r="L96" s="5"/>
      <c r="M96" s="5"/>
    </row>
    <row r="97" spans="1:13" x14ac:dyDescent="0.25">
      <c r="A97" s="32" t="s">
        <v>113</v>
      </c>
      <c r="B97" s="31" t="s">
        <v>126</v>
      </c>
      <c r="C97" s="32"/>
      <c r="D97" s="50"/>
      <c r="E97" s="5"/>
      <c r="F97" s="23"/>
      <c r="G97" s="5"/>
      <c r="H97" s="5"/>
      <c r="I97" s="37"/>
      <c r="J97" s="37"/>
      <c r="K97" s="5"/>
      <c r="L97" s="5"/>
      <c r="M97" s="5"/>
    </row>
    <row r="98" spans="1:13" x14ac:dyDescent="0.25">
      <c r="A98" s="32">
        <v>3</v>
      </c>
      <c r="B98" s="31" t="s">
        <v>104</v>
      </c>
      <c r="C98" s="32">
        <v>3</v>
      </c>
      <c r="D98" s="50">
        <v>4</v>
      </c>
      <c r="E98" s="5">
        <v>0</v>
      </c>
      <c r="F98" s="23" t="s">
        <v>74</v>
      </c>
      <c r="G98" s="5" t="s">
        <v>69</v>
      </c>
      <c r="H98" s="5">
        <f t="shared" si="22"/>
        <v>60</v>
      </c>
      <c r="I98" s="37">
        <v>30</v>
      </c>
      <c r="J98" s="37">
        <v>30</v>
      </c>
      <c r="K98" s="5">
        <v>4</v>
      </c>
      <c r="L98" s="5">
        <v>0</v>
      </c>
      <c r="M98" s="5">
        <v>0</v>
      </c>
    </row>
    <row r="99" spans="1:13" x14ac:dyDescent="0.25">
      <c r="A99" s="32">
        <v>4</v>
      </c>
      <c r="B99" s="31" t="s">
        <v>84</v>
      </c>
      <c r="C99" s="32">
        <v>3</v>
      </c>
      <c r="D99" s="50">
        <v>6</v>
      </c>
      <c r="E99" s="5">
        <v>0</v>
      </c>
      <c r="F99" s="23" t="s">
        <v>74</v>
      </c>
      <c r="G99" s="5" t="s">
        <v>69</v>
      </c>
      <c r="H99" s="5">
        <f t="shared" si="22"/>
        <v>75</v>
      </c>
      <c r="I99" s="39">
        <v>30</v>
      </c>
      <c r="J99" s="39">
        <v>45</v>
      </c>
      <c r="K99" s="5">
        <v>4</v>
      </c>
      <c r="L99" s="5">
        <v>0</v>
      </c>
      <c r="M99" s="5">
        <v>0</v>
      </c>
    </row>
    <row r="100" spans="1:13" x14ac:dyDescent="0.25">
      <c r="A100" s="49" t="s">
        <v>114</v>
      </c>
      <c r="B100" s="31" t="s">
        <v>127</v>
      </c>
      <c r="C100" s="32"/>
      <c r="D100" s="32"/>
      <c r="E100" s="6"/>
      <c r="F100" s="6"/>
      <c r="G100" s="6"/>
      <c r="H100" s="6"/>
      <c r="I100" s="6"/>
      <c r="J100" s="6"/>
      <c r="K100" s="6"/>
      <c r="L100" s="6"/>
      <c r="M100" s="6"/>
    </row>
    <row r="101" spans="1:13" x14ac:dyDescent="0.25">
      <c r="A101" s="49" t="s">
        <v>115</v>
      </c>
      <c r="B101" s="31" t="s">
        <v>128</v>
      </c>
      <c r="C101" s="32"/>
      <c r="D101" s="32"/>
      <c r="E101" s="6"/>
      <c r="F101" s="6"/>
      <c r="G101" s="6"/>
      <c r="H101" s="6"/>
      <c r="I101" s="6"/>
      <c r="J101" s="6"/>
      <c r="K101" s="6"/>
      <c r="L101" s="6"/>
      <c r="M101" s="6"/>
    </row>
    <row r="102" spans="1:13" x14ac:dyDescent="0.25">
      <c r="A102" s="43">
        <v>5</v>
      </c>
      <c r="B102" s="31" t="s">
        <v>94</v>
      </c>
      <c r="C102" s="32">
        <v>3</v>
      </c>
      <c r="D102" s="32">
        <v>2.5</v>
      </c>
      <c r="E102" s="43">
        <v>0</v>
      </c>
      <c r="F102" s="47" t="s">
        <v>67</v>
      </c>
      <c r="G102" s="43" t="s">
        <v>69</v>
      </c>
      <c r="H102" s="43">
        <f t="shared" ref="H102:H103" si="23">I102+J102</f>
        <v>30</v>
      </c>
      <c r="I102" s="48">
        <v>30</v>
      </c>
      <c r="J102" s="48"/>
      <c r="K102" s="36">
        <v>2</v>
      </c>
      <c r="L102" s="43">
        <v>0</v>
      </c>
      <c r="M102" s="43">
        <v>0</v>
      </c>
    </row>
    <row r="103" spans="1:13" x14ac:dyDescent="0.25">
      <c r="A103" s="43">
        <v>6</v>
      </c>
      <c r="B103" s="31" t="s">
        <v>95</v>
      </c>
      <c r="C103" s="32">
        <v>3</v>
      </c>
      <c r="D103" s="32">
        <v>4</v>
      </c>
      <c r="E103" s="43">
        <v>1</v>
      </c>
      <c r="F103" s="47" t="s">
        <v>67</v>
      </c>
      <c r="G103" s="43" t="s">
        <v>69</v>
      </c>
      <c r="H103" s="43">
        <f t="shared" si="23"/>
        <v>45</v>
      </c>
      <c r="I103" s="48"/>
      <c r="J103" s="48">
        <v>45</v>
      </c>
      <c r="K103" s="36">
        <v>2</v>
      </c>
      <c r="L103" s="43">
        <v>0</v>
      </c>
      <c r="M103" s="43">
        <v>0</v>
      </c>
    </row>
    <row r="104" spans="1:13" x14ac:dyDescent="0.25">
      <c r="A104" s="74" t="s">
        <v>17</v>
      </c>
      <c r="B104" s="75"/>
      <c r="C104" s="76"/>
      <c r="D104" s="5">
        <f>SUM(D94:D103)</f>
        <v>24.5</v>
      </c>
      <c r="E104" s="5" t="s">
        <v>70</v>
      </c>
      <c r="F104" s="5" t="s">
        <v>70</v>
      </c>
      <c r="G104" s="5" t="s">
        <v>70</v>
      </c>
      <c r="H104" s="5">
        <f t="shared" ref="H104:M104" si="24">SUM(H94:H103)</f>
        <v>330</v>
      </c>
      <c r="I104" s="5">
        <f t="shared" si="24"/>
        <v>150</v>
      </c>
      <c r="J104" s="5">
        <f t="shared" si="24"/>
        <v>180</v>
      </c>
      <c r="K104" s="5">
        <f t="shared" si="24"/>
        <v>18</v>
      </c>
      <c r="L104" s="5">
        <f t="shared" si="24"/>
        <v>0</v>
      </c>
      <c r="M104" s="5">
        <f t="shared" si="24"/>
        <v>0</v>
      </c>
    </row>
    <row r="105" spans="1:13" x14ac:dyDescent="0.25">
      <c r="A105" s="74" t="s">
        <v>18</v>
      </c>
      <c r="B105" s="75"/>
      <c r="C105" s="76"/>
      <c r="D105" s="5">
        <f>SUM(E94:E103)</f>
        <v>1</v>
      </c>
      <c r="E105" s="5" t="s">
        <v>70</v>
      </c>
      <c r="F105" s="5" t="s">
        <v>70</v>
      </c>
      <c r="G105" s="5" t="s">
        <v>70</v>
      </c>
      <c r="H105" s="5">
        <v>45</v>
      </c>
      <c r="I105" s="5">
        <v>0</v>
      </c>
      <c r="J105" s="5">
        <v>105</v>
      </c>
      <c r="K105" s="5">
        <v>45</v>
      </c>
      <c r="L105" s="5">
        <v>0</v>
      </c>
      <c r="M105" s="5">
        <v>0</v>
      </c>
    </row>
    <row r="106" spans="1:13" x14ac:dyDescent="0.25">
      <c r="A106" s="74" t="s">
        <v>19</v>
      </c>
      <c r="B106" s="75"/>
      <c r="C106" s="76"/>
      <c r="D106" s="5">
        <f>D104</f>
        <v>24.5</v>
      </c>
      <c r="E106" s="5" t="s">
        <v>70</v>
      </c>
      <c r="F106" s="5" t="s">
        <v>70</v>
      </c>
      <c r="G106" s="5" t="s">
        <v>70</v>
      </c>
      <c r="H106" s="5">
        <f>H104</f>
        <v>330</v>
      </c>
      <c r="I106" s="5">
        <f t="shared" ref="I106:M106" si="25">I104</f>
        <v>150</v>
      </c>
      <c r="J106" s="5">
        <f t="shared" si="25"/>
        <v>180</v>
      </c>
      <c r="K106" s="5">
        <f t="shared" si="25"/>
        <v>18</v>
      </c>
      <c r="L106" s="5">
        <f t="shared" si="25"/>
        <v>0</v>
      </c>
      <c r="M106" s="5">
        <f t="shared" si="25"/>
        <v>0</v>
      </c>
    </row>
    <row r="107" spans="1:13" x14ac:dyDescent="0.25">
      <c r="A107" s="65" t="s">
        <v>116</v>
      </c>
      <c r="B107" s="66"/>
      <c r="C107" s="67"/>
      <c r="D107" s="5">
        <f>D90+D104</f>
        <v>30</v>
      </c>
      <c r="E107" s="5" t="s">
        <v>70</v>
      </c>
      <c r="F107" s="5" t="s">
        <v>70</v>
      </c>
      <c r="G107" s="5" t="s">
        <v>70</v>
      </c>
      <c r="H107" s="5">
        <f>H90+H104</f>
        <v>405</v>
      </c>
      <c r="I107" s="5">
        <f t="shared" ref="I107:M107" si="26">I90+I104</f>
        <v>195</v>
      </c>
      <c r="J107" s="5">
        <f t="shared" si="26"/>
        <v>210</v>
      </c>
      <c r="K107" s="5">
        <f t="shared" si="26"/>
        <v>22</v>
      </c>
      <c r="L107" s="5">
        <f t="shared" si="26"/>
        <v>0</v>
      </c>
      <c r="M107" s="5">
        <f t="shared" si="26"/>
        <v>0</v>
      </c>
    </row>
    <row r="109" spans="1:13" x14ac:dyDescent="0.25">
      <c r="A109" s="4" t="s">
        <v>117</v>
      </c>
    </row>
    <row r="110" spans="1:13" x14ac:dyDescent="0.25">
      <c r="A110" s="85" t="s">
        <v>1</v>
      </c>
      <c r="B110" s="85" t="s">
        <v>2</v>
      </c>
      <c r="C110" s="83" t="s">
        <v>3</v>
      </c>
      <c r="D110" s="83" t="s">
        <v>4</v>
      </c>
      <c r="E110" s="78" t="s">
        <v>5</v>
      </c>
      <c r="F110" s="83" t="s">
        <v>6</v>
      </c>
      <c r="G110" s="78" t="s">
        <v>7</v>
      </c>
      <c r="H110" s="80" t="s">
        <v>8</v>
      </c>
      <c r="I110" s="81"/>
      <c r="J110" s="81"/>
      <c r="K110" s="82"/>
      <c r="L110" s="83" t="s">
        <v>13</v>
      </c>
      <c r="M110" s="83" t="s">
        <v>14</v>
      </c>
    </row>
    <row r="111" spans="1:13" ht="74.25" x14ac:dyDescent="0.25">
      <c r="A111" s="86"/>
      <c r="B111" s="86"/>
      <c r="C111" s="84"/>
      <c r="D111" s="84"/>
      <c r="E111" s="79"/>
      <c r="F111" s="84"/>
      <c r="G111" s="79"/>
      <c r="H111" s="3" t="s">
        <v>9</v>
      </c>
      <c r="I111" s="1" t="s">
        <v>10</v>
      </c>
      <c r="J111" s="1" t="s">
        <v>11</v>
      </c>
      <c r="K111" s="2" t="s">
        <v>12</v>
      </c>
      <c r="L111" s="84"/>
      <c r="M111" s="84"/>
    </row>
    <row r="112" spans="1:13" x14ac:dyDescent="0.25">
      <c r="A112" s="65" t="s">
        <v>15</v>
      </c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7"/>
    </row>
    <row r="113" spans="1:13" x14ac:dyDescent="0.25">
      <c r="A113" s="65" t="s">
        <v>21</v>
      </c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7"/>
    </row>
    <row r="114" spans="1:13" x14ac:dyDescent="0.25">
      <c r="A114" s="41">
        <v>1</v>
      </c>
      <c r="B114" s="34" t="s">
        <v>77</v>
      </c>
      <c r="C114" s="35">
        <v>4</v>
      </c>
      <c r="D114" s="35">
        <v>6</v>
      </c>
      <c r="E114" s="5">
        <v>0</v>
      </c>
      <c r="F114" s="33" t="s">
        <v>74</v>
      </c>
      <c r="G114" s="5" t="s">
        <v>68</v>
      </c>
      <c r="H114" s="42">
        <f t="shared" ref="H114" si="27">I114+J114</f>
        <v>75</v>
      </c>
      <c r="I114" s="39">
        <v>30</v>
      </c>
      <c r="J114" s="39">
        <v>45</v>
      </c>
      <c r="K114" s="39">
        <v>2</v>
      </c>
      <c r="L114" s="5">
        <v>0</v>
      </c>
      <c r="M114" s="5">
        <v>0</v>
      </c>
    </row>
    <row r="115" spans="1:13" x14ac:dyDescent="0.25">
      <c r="A115" s="74" t="s">
        <v>17</v>
      </c>
      <c r="B115" s="75"/>
      <c r="C115" s="76"/>
      <c r="D115" s="5">
        <f>SUM(D114:D114)</f>
        <v>6</v>
      </c>
      <c r="E115" s="5" t="s">
        <v>70</v>
      </c>
      <c r="F115" s="5" t="s">
        <v>70</v>
      </c>
      <c r="G115" s="5" t="s">
        <v>70</v>
      </c>
      <c r="H115" s="5">
        <f t="shared" ref="H115:M115" si="28">SUM(H114:H114)</f>
        <v>75</v>
      </c>
      <c r="I115" s="5">
        <f t="shared" si="28"/>
        <v>30</v>
      </c>
      <c r="J115" s="5">
        <f t="shared" si="28"/>
        <v>45</v>
      </c>
      <c r="K115" s="5">
        <f t="shared" si="28"/>
        <v>2</v>
      </c>
      <c r="L115" s="5">
        <f t="shared" si="28"/>
        <v>0</v>
      </c>
      <c r="M115" s="5">
        <f t="shared" si="28"/>
        <v>0</v>
      </c>
    </row>
    <row r="116" spans="1:13" x14ac:dyDescent="0.25">
      <c r="A116" s="74" t="s">
        <v>18</v>
      </c>
      <c r="B116" s="75"/>
      <c r="C116" s="76"/>
      <c r="D116" s="5">
        <v>0</v>
      </c>
      <c r="E116" s="5" t="s">
        <v>70</v>
      </c>
      <c r="F116" s="5" t="s">
        <v>70</v>
      </c>
      <c r="G116" s="5" t="s">
        <v>70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</row>
    <row r="117" spans="1:13" x14ac:dyDescent="0.25">
      <c r="A117" s="74" t="s">
        <v>19</v>
      </c>
      <c r="B117" s="75"/>
      <c r="C117" s="76"/>
      <c r="D117" s="5">
        <v>0</v>
      </c>
      <c r="E117" s="5" t="s">
        <v>70</v>
      </c>
      <c r="F117" s="5" t="s">
        <v>70</v>
      </c>
      <c r="G117" s="5" t="s">
        <v>70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</row>
    <row r="118" spans="1:13" x14ac:dyDescent="0.25">
      <c r="A118" s="65" t="s">
        <v>22</v>
      </c>
      <c r="B118" s="66"/>
      <c r="C118" s="66"/>
      <c r="D118" s="66"/>
      <c r="E118" s="66"/>
      <c r="F118" s="66"/>
      <c r="G118" s="77"/>
      <c r="H118" s="77"/>
      <c r="I118" s="77"/>
      <c r="J118" s="77"/>
      <c r="K118" s="77"/>
      <c r="L118" s="66"/>
      <c r="M118" s="67"/>
    </row>
    <row r="119" spans="1:13" x14ac:dyDescent="0.25">
      <c r="A119" s="43">
        <v>1</v>
      </c>
      <c r="B119" s="31" t="s">
        <v>96</v>
      </c>
      <c r="C119" s="32">
        <v>4</v>
      </c>
      <c r="D119" s="32">
        <v>4</v>
      </c>
      <c r="E119" s="43">
        <v>1</v>
      </c>
      <c r="F119" s="47" t="s">
        <v>67</v>
      </c>
      <c r="G119" s="43" t="s">
        <v>69</v>
      </c>
      <c r="H119" s="43">
        <f t="shared" ref="H119" si="29">I119+J119</f>
        <v>45</v>
      </c>
      <c r="I119" s="48"/>
      <c r="J119" s="48">
        <v>45</v>
      </c>
      <c r="K119" s="36">
        <v>2</v>
      </c>
      <c r="L119" s="43">
        <v>0</v>
      </c>
      <c r="M119" s="43">
        <v>0</v>
      </c>
    </row>
    <row r="120" spans="1:13" x14ac:dyDescent="0.25">
      <c r="A120" s="74" t="s">
        <v>17</v>
      </c>
      <c r="B120" s="75"/>
      <c r="C120" s="76"/>
      <c r="D120" s="5">
        <f>SUM(D119:D119)</f>
        <v>4</v>
      </c>
      <c r="E120" s="5" t="s">
        <v>70</v>
      </c>
      <c r="F120" s="5" t="s">
        <v>70</v>
      </c>
      <c r="G120" s="5" t="s">
        <v>70</v>
      </c>
      <c r="H120" s="5">
        <f t="shared" ref="H120:M120" si="30">SUM(H119:H119)</f>
        <v>45</v>
      </c>
      <c r="I120" s="5">
        <f t="shared" si="30"/>
        <v>0</v>
      </c>
      <c r="J120" s="5">
        <f t="shared" si="30"/>
        <v>45</v>
      </c>
      <c r="K120" s="5">
        <f t="shared" si="30"/>
        <v>2</v>
      </c>
      <c r="L120" s="5">
        <f t="shared" si="30"/>
        <v>0</v>
      </c>
      <c r="M120" s="5">
        <f t="shared" si="30"/>
        <v>0</v>
      </c>
    </row>
    <row r="121" spans="1:13" x14ac:dyDescent="0.25">
      <c r="A121" s="74" t="s">
        <v>18</v>
      </c>
      <c r="B121" s="75"/>
      <c r="C121" s="76"/>
      <c r="D121" s="5">
        <f>SUM(E119:E119)</f>
        <v>1</v>
      </c>
      <c r="E121" s="5" t="s">
        <v>70</v>
      </c>
      <c r="F121" s="5" t="s">
        <v>70</v>
      </c>
      <c r="G121" s="5" t="s">
        <v>70</v>
      </c>
      <c r="H121" s="5">
        <v>105</v>
      </c>
      <c r="I121" s="5">
        <v>0</v>
      </c>
      <c r="J121" s="5">
        <v>105</v>
      </c>
      <c r="K121" s="5">
        <v>0</v>
      </c>
      <c r="L121" s="5">
        <v>0</v>
      </c>
      <c r="M121" s="5">
        <v>0</v>
      </c>
    </row>
    <row r="122" spans="1:13" x14ac:dyDescent="0.25">
      <c r="A122" s="74" t="s">
        <v>19</v>
      </c>
      <c r="B122" s="75"/>
      <c r="C122" s="76"/>
      <c r="D122" s="5">
        <f>D120</f>
        <v>4</v>
      </c>
      <c r="E122" s="5" t="s">
        <v>70</v>
      </c>
      <c r="F122" s="5" t="s">
        <v>70</v>
      </c>
      <c r="G122" s="5" t="s">
        <v>70</v>
      </c>
      <c r="H122" s="5">
        <f>H120</f>
        <v>45</v>
      </c>
      <c r="I122" s="5">
        <f t="shared" ref="I122:M122" si="31">I120</f>
        <v>0</v>
      </c>
      <c r="J122" s="5">
        <f t="shared" si="31"/>
        <v>45</v>
      </c>
      <c r="K122" s="5">
        <f t="shared" si="31"/>
        <v>2</v>
      </c>
      <c r="L122" s="5">
        <f t="shared" si="31"/>
        <v>0</v>
      </c>
      <c r="M122" s="5">
        <f t="shared" si="31"/>
        <v>0</v>
      </c>
    </row>
    <row r="123" spans="1:13" x14ac:dyDescent="0.25">
      <c r="A123" s="65" t="s">
        <v>24</v>
      </c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7"/>
    </row>
    <row r="124" spans="1:13" x14ac:dyDescent="0.25">
      <c r="A124" s="5">
        <v>1</v>
      </c>
      <c r="B124" s="51" t="s">
        <v>108</v>
      </c>
      <c r="C124" s="5">
        <v>4</v>
      </c>
      <c r="D124" s="5">
        <v>20</v>
      </c>
      <c r="E124" s="5" t="s">
        <v>70</v>
      </c>
      <c r="F124" s="5" t="s">
        <v>107</v>
      </c>
      <c r="G124" s="5" t="s">
        <v>70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500</v>
      </c>
    </row>
    <row r="125" spans="1:13" x14ac:dyDescent="0.25">
      <c r="A125" s="68" t="s">
        <v>17</v>
      </c>
      <c r="B125" s="69"/>
      <c r="C125" s="70"/>
      <c r="D125" s="5">
        <v>20</v>
      </c>
      <c r="E125" s="5" t="s">
        <v>70</v>
      </c>
      <c r="F125" s="5" t="s">
        <v>70</v>
      </c>
      <c r="G125" s="5" t="s">
        <v>70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500</v>
      </c>
    </row>
    <row r="126" spans="1:13" x14ac:dyDescent="0.25">
      <c r="A126" s="71" t="s">
        <v>18</v>
      </c>
      <c r="B126" s="72"/>
      <c r="C126" s="73"/>
      <c r="D126" s="5" t="s">
        <v>70</v>
      </c>
      <c r="E126" s="5" t="s">
        <v>70</v>
      </c>
      <c r="F126" s="5" t="s">
        <v>70</v>
      </c>
      <c r="G126" s="5" t="s">
        <v>70</v>
      </c>
      <c r="H126" s="5" t="s">
        <v>70</v>
      </c>
      <c r="I126" s="5" t="s">
        <v>70</v>
      </c>
      <c r="J126" s="5" t="s">
        <v>70</v>
      </c>
      <c r="K126" s="5" t="s">
        <v>70</v>
      </c>
      <c r="L126" s="5" t="s">
        <v>70</v>
      </c>
      <c r="M126" s="5" t="s">
        <v>70</v>
      </c>
    </row>
    <row r="127" spans="1:13" x14ac:dyDescent="0.25">
      <c r="A127" s="71" t="s">
        <v>19</v>
      </c>
      <c r="B127" s="72"/>
      <c r="C127" s="73"/>
      <c r="D127" s="5">
        <v>20</v>
      </c>
      <c r="E127" s="5" t="s">
        <v>70</v>
      </c>
      <c r="F127" s="5" t="s">
        <v>70</v>
      </c>
      <c r="G127" s="5" t="s">
        <v>70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500</v>
      </c>
    </row>
    <row r="128" spans="1:13" x14ac:dyDescent="0.25">
      <c r="A128" s="65" t="s">
        <v>118</v>
      </c>
      <c r="B128" s="66"/>
      <c r="C128" s="67"/>
      <c r="D128" s="5">
        <f>D115+D120+D125</f>
        <v>30</v>
      </c>
      <c r="E128" s="5" t="s">
        <v>70</v>
      </c>
      <c r="F128" s="5" t="s">
        <v>70</v>
      </c>
      <c r="G128" s="5" t="s">
        <v>70</v>
      </c>
      <c r="H128" s="5">
        <f>H115+H120+H125</f>
        <v>120</v>
      </c>
      <c r="I128" s="5">
        <f t="shared" ref="I128:M128" si="32">I115+I120+I125</f>
        <v>30</v>
      </c>
      <c r="J128" s="5">
        <f t="shared" si="32"/>
        <v>90</v>
      </c>
      <c r="K128" s="5">
        <f t="shared" si="32"/>
        <v>4</v>
      </c>
      <c r="L128" s="5">
        <f t="shared" si="32"/>
        <v>0</v>
      </c>
      <c r="M128" s="5">
        <f t="shared" si="32"/>
        <v>500</v>
      </c>
    </row>
  </sheetData>
  <mergeCells count="108">
    <mergeCell ref="A19:M19"/>
    <mergeCell ref="A31:M31"/>
    <mergeCell ref="A36:C36"/>
    <mergeCell ref="A37:C37"/>
    <mergeCell ref="A29:C29"/>
    <mergeCell ref="A30:C30"/>
    <mergeCell ref="A20:M20"/>
    <mergeCell ref="A22:C22"/>
    <mergeCell ref="A23:C23"/>
    <mergeCell ref="A24:C24"/>
    <mergeCell ref="A25:M25"/>
    <mergeCell ref="A28:C28"/>
    <mergeCell ref="A1:M1"/>
    <mergeCell ref="A2:M2"/>
    <mergeCell ref="A5:M5"/>
    <mergeCell ref="A6:M6"/>
    <mergeCell ref="A7:M7"/>
    <mergeCell ref="A17:A18"/>
    <mergeCell ref="B17:B18"/>
    <mergeCell ref="C17:C18"/>
    <mergeCell ref="D17:D18"/>
    <mergeCell ref="E17:E18"/>
    <mergeCell ref="F17:F18"/>
    <mergeCell ref="G17:G18"/>
    <mergeCell ref="H17:K17"/>
    <mergeCell ref="L17:L18"/>
    <mergeCell ref="M17:M18"/>
    <mergeCell ref="A43:M43"/>
    <mergeCell ref="A48:C48"/>
    <mergeCell ref="A49:C49"/>
    <mergeCell ref="A50:C50"/>
    <mergeCell ref="A38:M38"/>
    <mergeCell ref="A40:C40"/>
    <mergeCell ref="A41:C41"/>
    <mergeCell ref="A42:C42"/>
    <mergeCell ref="A80:C80"/>
    <mergeCell ref="F54:F55"/>
    <mergeCell ref="G54:G55"/>
    <mergeCell ref="H54:K54"/>
    <mergeCell ref="L54:L55"/>
    <mergeCell ref="M54:M55"/>
    <mergeCell ref="A56:M56"/>
    <mergeCell ref="A51:C51"/>
    <mergeCell ref="A54:A55"/>
    <mergeCell ref="B54:B55"/>
    <mergeCell ref="C54:C55"/>
    <mergeCell ref="D54:D55"/>
    <mergeCell ref="E54:E55"/>
    <mergeCell ref="A81:C81"/>
    <mergeCell ref="A75:M75"/>
    <mergeCell ref="A78:C78"/>
    <mergeCell ref="A79:C79"/>
    <mergeCell ref="A72:C72"/>
    <mergeCell ref="A73:C73"/>
    <mergeCell ref="A74:C74"/>
    <mergeCell ref="A57:M57"/>
    <mergeCell ref="A65:C65"/>
    <mergeCell ref="A66:C66"/>
    <mergeCell ref="A68:M68"/>
    <mergeCell ref="A62:M62"/>
    <mergeCell ref="A67:C67"/>
    <mergeCell ref="A59:C59"/>
    <mergeCell ref="A60:C60"/>
    <mergeCell ref="A61:C61"/>
    <mergeCell ref="G84:G85"/>
    <mergeCell ref="H84:K84"/>
    <mergeCell ref="L84:L85"/>
    <mergeCell ref="M84:M85"/>
    <mergeCell ref="A86:M86"/>
    <mergeCell ref="A84:A85"/>
    <mergeCell ref="B84:B85"/>
    <mergeCell ref="C84:C85"/>
    <mergeCell ref="D84:D85"/>
    <mergeCell ref="E84:E85"/>
    <mergeCell ref="F84:F85"/>
    <mergeCell ref="A107:C107"/>
    <mergeCell ref="A104:C104"/>
    <mergeCell ref="A105:C105"/>
    <mergeCell ref="A106:C106"/>
    <mergeCell ref="A87:M87"/>
    <mergeCell ref="A90:C90"/>
    <mergeCell ref="A91:C91"/>
    <mergeCell ref="A92:C92"/>
    <mergeCell ref="A93:M93"/>
    <mergeCell ref="G110:G111"/>
    <mergeCell ref="H110:K110"/>
    <mergeCell ref="L110:L111"/>
    <mergeCell ref="M110:M111"/>
    <mergeCell ref="A112:M112"/>
    <mergeCell ref="A110:A111"/>
    <mergeCell ref="B110:B111"/>
    <mergeCell ref="C110:C111"/>
    <mergeCell ref="D110:D111"/>
    <mergeCell ref="E110:E111"/>
    <mergeCell ref="F110:F111"/>
    <mergeCell ref="A123:M123"/>
    <mergeCell ref="A125:C125"/>
    <mergeCell ref="A126:C126"/>
    <mergeCell ref="A127:C127"/>
    <mergeCell ref="A128:C128"/>
    <mergeCell ref="A120:C120"/>
    <mergeCell ref="A121:C121"/>
    <mergeCell ref="A122:C122"/>
    <mergeCell ref="A113:M113"/>
    <mergeCell ref="A115:C115"/>
    <mergeCell ref="A116:C116"/>
    <mergeCell ref="A117:C117"/>
    <mergeCell ref="A118:M118"/>
  </mergeCells>
  <pageMargins left="0.70866141732283472" right="0.70866141732283472" top="0.74803149606299213" bottom="0.74803149606299213" header="0.31496062992125984" footer="0.31496062992125984"/>
  <pageSetup paperSize="9" scale="85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08947-F80F-4D0A-A910-EA710CBCFC61}">
  <sheetPr>
    <pageSetUpPr fitToPage="1"/>
  </sheetPr>
  <dimension ref="A1:M86"/>
  <sheetViews>
    <sheetView topLeftCell="A58" workbookViewId="0">
      <selection activeCell="A70" sqref="A70:M70"/>
    </sheetView>
  </sheetViews>
  <sheetFormatPr defaultRowHeight="15" x14ac:dyDescent="0.25"/>
  <cols>
    <col min="1" max="1" width="8.85546875" customWidth="1"/>
    <col min="2" max="2" width="46.7109375" customWidth="1"/>
    <col min="3" max="3" width="5.85546875" customWidth="1"/>
    <col min="4" max="4" width="6.7109375" customWidth="1"/>
    <col min="5" max="5" width="9.85546875" customWidth="1"/>
  </cols>
  <sheetData>
    <row r="1" spans="1:13" x14ac:dyDescent="0.25">
      <c r="A1" s="88" t="s">
        <v>48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x14ac:dyDescent="0.25">
      <c r="A2" s="88" t="s">
        <v>60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5" spans="1:13" x14ac:dyDescent="0.25">
      <c r="A5" s="89" t="s">
        <v>0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x14ac:dyDescent="0.25">
      <c r="A6" s="89" t="s">
        <v>52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x14ac:dyDescent="0.25">
      <c r="A7" s="89" t="s">
        <v>105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</row>
    <row r="9" spans="1:13" x14ac:dyDescent="0.25">
      <c r="A9" s="4" t="s">
        <v>54</v>
      </c>
    </row>
    <row r="10" spans="1:13" x14ac:dyDescent="0.25">
      <c r="A10" s="4" t="s">
        <v>55</v>
      </c>
    </row>
    <row r="11" spans="1:13" x14ac:dyDescent="0.25">
      <c r="A11" s="4" t="s">
        <v>56</v>
      </c>
    </row>
    <row r="12" spans="1:13" x14ac:dyDescent="0.25">
      <c r="A12" s="4" t="s">
        <v>57</v>
      </c>
    </row>
    <row r="13" spans="1:13" x14ac:dyDescent="0.25">
      <c r="A13" s="4" t="s">
        <v>58</v>
      </c>
    </row>
    <row r="14" spans="1:13" x14ac:dyDescent="0.25">
      <c r="A14" s="4" t="s">
        <v>59</v>
      </c>
    </row>
    <row r="16" spans="1:13" x14ac:dyDescent="0.25">
      <c r="A16" s="4" t="s">
        <v>49</v>
      </c>
    </row>
    <row r="17" spans="1:13" ht="46.5" customHeight="1" x14ac:dyDescent="0.25">
      <c r="A17" s="85" t="s">
        <v>1</v>
      </c>
      <c r="B17" s="85" t="s">
        <v>2</v>
      </c>
      <c r="C17" s="83" t="s">
        <v>3</v>
      </c>
      <c r="D17" s="83" t="s">
        <v>4</v>
      </c>
      <c r="E17" s="78" t="s">
        <v>5</v>
      </c>
      <c r="F17" s="83" t="s">
        <v>6</v>
      </c>
      <c r="G17" s="78" t="s">
        <v>7</v>
      </c>
      <c r="H17" s="80" t="s">
        <v>8</v>
      </c>
      <c r="I17" s="81"/>
      <c r="J17" s="81"/>
      <c r="K17" s="82"/>
      <c r="L17" s="83" t="s">
        <v>13</v>
      </c>
      <c r="M17" s="83" t="s">
        <v>14</v>
      </c>
    </row>
    <row r="18" spans="1:13" ht="72" customHeight="1" x14ac:dyDescent="0.25">
      <c r="A18" s="86"/>
      <c r="B18" s="86"/>
      <c r="C18" s="84"/>
      <c r="D18" s="84"/>
      <c r="E18" s="79"/>
      <c r="F18" s="84"/>
      <c r="G18" s="79"/>
      <c r="H18" s="3" t="s">
        <v>9</v>
      </c>
      <c r="I18" s="1" t="s">
        <v>10</v>
      </c>
      <c r="J18" s="1" t="s">
        <v>11</v>
      </c>
      <c r="K18" s="2" t="s">
        <v>12</v>
      </c>
      <c r="L18" s="84"/>
      <c r="M18" s="84"/>
    </row>
    <row r="19" spans="1:13" x14ac:dyDescent="0.25">
      <c r="A19" s="65" t="s">
        <v>15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</row>
    <row r="20" spans="1:13" x14ac:dyDescent="0.25">
      <c r="A20" s="65" t="s">
        <v>16</v>
      </c>
      <c r="B20" s="6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90"/>
    </row>
    <row r="21" spans="1:13" x14ac:dyDescent="0.25">
      <c r="A21" s="22">
        <v>1</v>
      </c>
      <c r="B21" s="27" t="s">
        <v>65</v>
      </c>
      <c r="C21" s="29">
        <v>1</v>
      </c>
      <c r="D21" s="29">
        <v>2</v>
      </c>
      <c r="E21" s="24">
        <v>0</v>
      </c>
      <c r="F21" s="29" t="s">
        <v>67</v>
      </c>
      <c r="G21" s="24" t="s">
        <v>68</v>
      </c>
      <c r="H21" s="24">
        <f t="shared" ref="H21" si="0">I21+J21</f>
        <v>30</v>
      </c>
      <c r="I21" s="29"/>
      <c r="J21" s="29">
        <v>30</v>
      </c>
      <c r="K21" s="24">
        <v>1</v>
      </c>
      <c r="L21" s="24">
        <v>0</v>
      </c>
      <c r="M21" s="24">
        <v>0</v>
      </c>
    </row>
    <row r="22" spans="1:13" x14ac:dyDescent="0.25">
      <c r="A22" s="74" t="s">
        <v>17</v>
      </c>
      <c r="B22" s="75"/>
      <c r="C22" s="76"/>
      <c r="D22" s="5">
        <f>SUM(D21:D21)</f>
        <v>2</v>
      </c>
      <c r="E22" s="5" t="s">
        <v>70</v>
      </c>
      <c r="F22" s="5" t="s">
        <v>70</v>
      </c>
      <c r="G22" s="5" t="s">
        <v>70</v>
      </c>
      <c r="H22" s="5">
        <f t="shared" ref="H22:M22" si="1">SUM(H21:H21)</f>
        <v>30</v>
      </c>
      <c r="I22" s="5">
        <f t="shared" si="1"/>
        <v>0</v>
      </c>
      <c r="J22" s="5">
        <f t="shared" si="1"/>
        <v>30</v>
      </c>
      <c r="K22" s="5">
        <f t="shared" si="1"/>
        <v>1</v>
      </c>
      <c r="L22" s="5">
        <f t="shared" si="1"/>
        <v>0</v>
      </c>
      <c r="M22" s="5">
        <f t="shared" si="1"/>
        <v>0</v>
      </c>
    </row>
    <row r="23" spans="1:13" x14ac:dyDescent="0.25">
      <c r="A23" s="74" t="s">
        <v>18</v>
      </c>
      <c r="B23" s="75"/>
      <c r="C23" s="76"/>
      <c r="D23" s="5">
        <f>SUM(E21:E21)</f>
        <v>0</v>
      </c>
      <c r="E23" s="5" t="s">
        <v>70</v>
      </c>
      <c r="F23" s="5" t="s">
        <v>70</v>
      </c>
      <c r="G23" s="5" t="s">
        <v>70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x14ac:dyDescent="0.25">
      <c r="A24" s="74" t="s">
        <v>19</v>
      </c>
      <c r="B24" s="75"/>
      <c r="C24" s="76"/>
      <c r="D24" s="5">
        <v>0</v>
      </c>
      <c r="E24" s="5" t="s">
        <v>70</v>
      </c>
      <c r="F24" s="5" t="s">
        <v>70</v>
      </c>
      <c r="G24" s="5" t="s">
        <v>70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x14ac:dyDescent="0.25">
      <c r="A25" s="65" t="s">
        <v>20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7"/>
    </row>
    <row r="26" spans="1:13" x14ac:dyDescent="0.25">
      <c r="A26" s="5">
        <v>1</v>
      </c>
      <c r="B26" s="34" t="s">
        <v>71</v>
      </c>
      <c r="C26" s="35">
        <v>1</v>
      </c>
      <c r="D26" s="35">
        <v>6</v>
      </c>
      <c r="E26" s="5">
        <v>0</v>
      </c>
      <c r="F26" s="36" t="s">
        <v>74</v>
      </c>
      <c r="G26" s="5" t="s">
        <v>68</v>
      </c>
      <c r="H26" s="5">
        <f>I26+J26</f>
        <v>90</v>
      </c>
      <c r="I26" s="37">
        <v>45</v>
      </c>
      <c r="J26" s="37">
        <v>45</v>
      </c>
      <c r="K26" s="5">
        <v>4</v>
      </c>
      <c r="L26" s="5">
        <v>0</v>
      </c>
      <c r="M26" s="5">
        <v>0</v>
      </c>
    </row>
    <row r="27" spans="1:13" x14ac:dyDescent="0.25">
      <c r="A27" s="5">
        <v>2</v>
      </c>
      <c r="B27" s="34" t="s">
        <v>72</v>
      </c>
      <c r="C27" s="35">
        <v>1</v>
      </c>
      <c r="D27" s="35">
        <v>5</v>
      </c>
      <c r="E27" s="5">
        <v>0</v>
      </c>
      <c r="F27" s="38" t="s">
        <v>74</v>
      </c>
      <c r="G27" s="5" t="s">
        <v>68</v>
      </c>
      <c r="H27" s="5">
        <f t="shared" ref="H27:H28" si="2">I27+J27</f>
        <v>60</v>
      </c>
      <c r="I27" s="39">
        <v>30</v>
      </c>
      <c r="J27" s="39">
        <v>30</v>
      </c>
      <c r="K27" s="5">
        <v>4</v>
      </c>
      <c r="L27" s="5">
        <v>0</v>
      </c>
      <c r="M27" s="5">
        <v>0</v>
      </c>
    </row>
    <row r="28" spans="1:13" x14ac:dyDescent="0.25">
      <c r="A28" s="5">
        <v>3</v>
      </c>
      <c r="B28" s="34" t="s">
        <v>73</v>
      </c>
      <c r="C28" s="35">
        <v>2</v>
      </c>
      <c r="D28" s="35">
        <v>4.5</v>
      </c>
      <c r="E28" s="5">
        <v>0</v>
      </c>
      <c r="F28" s="36" t="s">
        <v>74</v>
      </c>
      <c r="G28" s="5" t="s">
        <v>68</v>
      </c>
      <c r="H28" s="5">
        <f t="shared" si="2"/>
        <v>60</v>
      </c>
      <c r="I28" s="37">
        <v>30</v>
      </c>
      <c r="J28" s="37">
        <v>30</v>
      </c>
      <c r="K28" s="5">
        <v>4</v>
      </c>
      <c r="L28" s="5">
        <v>0</v>
      </c>
      <c r="M28" s="5">
        <v>0</v>
      </c>
    </row>
    <row r="29" spans="1:13" x14ac:dyDescent="0.25">
      <c r="A29" s="74" t="s">
        <v>17</v>
      </c>
      <c r="B29" s="75"/>
      <c r="C29" s="87"/>
      <c r="D29" s="40">
        <f>SUM(D26:D28)</f>
        <v>15.5</v>
      </c>
      <c r="E29" s="5" t="s">
        <v>70</v>
      </c>
      <c r="F29" s="5" t="s">
        <v>70</v>
      </c>
      <c r="G29" s="5" t="s">
        <v>70</v>
      </c>
      <c r="H29" s="40">
        <f>SUM(H26:H28)</f>
        <v>210</v>
      </c>
      <c r="I29" s="40">
        <f t="shared" ref="I29:M29" si="3">SUM(I26:I28)</f>
        <v>105</v>
      </c>
      <c r="J29" s="40">
        <f t="shared" si="3"/>
        <v>105</v>
      </c>
      <c r="K29" s="40">
        <f t="shared" si="3"/>
        <v>12</v>
      </c>
      <c r="L29" s="40">
        <f t="shared" si="3"/>
        <v>0</v>
      </c>
      <c r="M29" s="40">
        <f t="shared" si="3"/>
        <v>0</v>
      </c>
    </row>
    <row r="30" spans="1:13" x14ac:dyDescent="0.25">
      <c r="A30" s="74" t="s">
        <v>18</v>
      </c>
      <c r="B30" s="75"/>
      <c r="C30" s="76"/>
      <c r="D30" s="5">
        <v>0</v>
      </c>
      <c r="E30" s="5" t="s">
        <v>70</v>
      </c>
      <c r="F30" s="5" t="s">
        <v>70</v>
      </c>
      <c r="G30" s="5" t="s">
        <v>70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x14ac:dyDescent="0.25">
      <c r="A31" s="74" t="s">
        <v>19</v>
      </c>
      <c r="B31" s="75"/>
      <c r="C31" s="76"/>
      <c r="D31" s="5">
        <v>0</v>
      </c>
      <c r="E31" s="5" t="s">
        <v>70</v>
      </c>
      <c r="F31" s="5" t="s">
        <v>70</v>
      </c>
      <c r="G31" s="5" t="s">
        <v>70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x14ac:dyDescent="0.25">
      <c r="A32" s="65" t="s">
        <v>21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7"/>
    </row>
    <row r="33" spans="1:13" x14ac:dyDescent="0.25">
      <c r="A33" s="41">
        <v>1</v>
      </c>
      <c r="B33" s="34" t="s">
        <v>123</v>
      </c>
      <c r="C33" s="35">
        <v>2</v>
      </c>
      <c r="D33" s="35">
        <v>2</v>
      </c>
      <c r="E33" s="5">
        <v>0</v>
      </c>
      <c r="F33" s="23" t="s">
        <v>107</v>
      </c>
      <c r="G33" s="5" t="s">
        <v>68</v>
      </c>
      <c r="H33" s="42">
        <f>I33+J33</f>
        <v>30</v>
      </c>
      <c r="I33" s="39">
        <v>0</v>
      </c>
      <c r="J33" s="39">
        <v>30</v>
      </c>
      <c r="K33" s="39">
        <v>2</v>
      </c>
      <c r="L33" s="5">
        <v>0</v>
      </c>
      <c r="M33" s="5">
        <v>0</v>
      </c>
    </row>
    <row r="34" spans="1:13" x14ac:dyDescent="0.25">
      <c r="A34" s="41">
        <v>2</v>
      </c>
      <c r="B34" s="34" t="s">
        <v>75</v>
      </c>
      <c r="C34" s="35">
        <v>2</v>
      </c>
      <c r="D34" s="35">
        <v>4.5</v>
      </c>
      <c r="E34" s="5">
        <v>0</v>
      </c>
      <c r="F34" s="23" t="s">
        <v>74</v>
      </c>
      <c r="G34" s="5" t="s">
        <v>68</v>
      </c>
      <c r="H34" s="42">
        <f>I34+J34</f>
        <v>60</v>
      </c>
      <c r="I34" s="39">
        <v>30</v>
      </c>
      <c r="J34" s="39">
        <v>30</v>
      </c>
      <c r="K34" s="39">
        <v>4</v>
      </c>
      <c r="L34" s="5">
        <v>0</v>
      </c>
      <c r="M34" s="5">
        <v>0</v>
      </c>
    </row>
    <row r="35" spans="1:13" x14ac:dyDescent="0.25">
      <c r="A35" s="41">
        <v>3</v>
      </c>
      <c r="B35" s="34" t="s">
        <v>76</v>
      </c>
      <c r="C35" s="35">
        <v>3</v>
      </c>
      <c r="D35" s="35">
        <v>4.5</v>
      </c>
      <c r="E35" s="5">
        <v>2.5</v>
      </c>
      <c r="F35" s="23" t="s">
        <v>74</v>
      </c>
      <c r="G35" s="5" t="s">
        <v>68</v>
      </c>
      <c r="H35" s="42">
        <f t="shared" ref="H35:H37" si="4">I35+J35</f>
        <v>60</v>
      </c>
      <c r="I35" s="39">
        <v>30</v>
      </c>
      <c r="J35" s="39">
        <v>30</v>
      </c>
      <c r="K35" s="39">
        <v>4</v>
      </c>
      <c r="L35" s="5">
        <v>0</v>
      </c>
      <c r="M35" s="5">
        <v>0</v>
      </c>
    </row>
    <row r="36" spans="1:13" x14ac:dyDescent="0.25">
      <c r="A36" s="41">
        <v>4</v>
      </c>
      <c r="B36" s="34" t="s">
        <v>124</v>
      </c>
      <c r="C36" s="35">
        <v>3</v>
      </c>
      <c r="D36" s="35">
        <v>1</v>
      </c>
      <c r="E36" s="5">
        <v>0</v>
      </c>
      <c r="F36" s="23" t="s">
        <v>67</v>
      </c>
      <c r="G36" s="5" t="s">
        <v>68</v>
      </c>
      <c r="H36" s="42">
        <f>I36+J36</f>
        <v>15</v>
      </c>
      <c r="I36" s="37">
        <v>15</v>
      </c>
      <c r="J36" s="37"/>
      <c r="K36" s="37">
        <v>2</v>
      </c>
      <c r="L36" s="5">
        <v>0</v>
      </c>
      <c r="M36" s="5">
        <v>0</v>
      </c>
    </row>
    <row r="37" spans="1:13" x14ac:dyDescent="0.25">
      <c r="A37" s="41">
        <v>5</v>
      </c>
      <c r="B37" s="34" t="s">
        <v>77</v>
      </c>
      <c r="C37" s="35">
        <v>4</v>
      </c>
      <c r="D37" s="35">
        <v>6</v>
      </c>
      <c r="E37" s="5">
        <v>0</v>
      </c>
      <c r="F37" s="33" t="s">
        <v>74</v>
      </c>
      <c r="G37" s="5" t="s">
        <v>68</v>
      </c>
      <c r="H37" s="42">
        <f t="shared" si="4"/>
        <v>75</v>
      </c>
      <c r="I37" s="39">
        <v>30</v>
      </c>
      <c r="J37" s="39">
        <v>45</v>
      </c>
      <c r="K37" s="39">
        <v>4</v>
      </c>
      <c r="L37" s="5">
        <v>0</v>
      </c>
      <c r="M37" s="5">
        <v>0</v>
      </c>
    </row>
    <row r="38" spans="1:13" x14ac:dyDescent="0.25">
      <c r="A38" s="74" t="s">
        <v>17</v>
      </c>
      <c r="B38" s="75"/>
      <c r="C38" s="76"/>
      <c r="D38" s="5">
        <f>SUM(D33:D37)</f>
        <v>18</v>
      </c>
      <c r="E38" s="5" t="s">
        <v>70</v>
      </c>
      <c r="F38" s="5" t="s">
        <v>70</v>
      </c>
      <c r="G38" s="5" t="s">
        <v>70</v>
      </c>
      <c r="H38" s="5">
        <f t="shared" ref="H38:M38" si="5">SUM(H33:H37)</f>
        <v>240</v>
      </c>
      <c r="I38" s="5">
        <f t="shared" si="5"/>
        <v>105</v>
      </c>
      <c r="J38" s="5">
        <f t="shared" si="5"/>
        <v>135</v>
      </c>
      <c r="K38" s="5">
        <f t="shared" si="5"/>
        <v>16</v>
      </c>
      <c r="L38" s="5">
        <f t="shared" si="5"/>
        <v>0</v>
      </c>
      <c r="M38" s="5">
        <f t="shared" si="5"/>
        <v>0</v>
      </c>
    </row>
    <row r="39" spans="1:13" x14ac:dyDescent="0.25">
      <c r="A39" s="74" t="s">
        <v>18</v>
      </c>
      <c r="B39" s="75"/>
      <c r="C39" s="76"/>
      <c r="D39" s="5">
        <v>0</v>
      </c>
      <c r="E39" s="5" t="s">
        <v>70</v>
      </c>
      <c r="F39" s="5" t="s">
        <v>70</v>
      </c>
      <c r="G39" s="5" t="s">
        <v>70</v>
      </c>
      <c r="H39" s="5">
        <v>30</v>
      </c>
      <c r="I39" s="5">
        <v>0</v>
      </c>
      <c r="J39" s="5">
        <v>30</v>
      </c>
      <c r="K39" s="5">
        <v>0</v>
      </c>
      <c r="L39" s="5">
        <v>0</v>
      </c>
      <c r="M39" s="5">
        <v>0</v>
      </c>
    </row>
    <row r="40" spans="1:13" x14ac:dyDescent="0.25">
      <c r="A40" s="74" t="s">
        <v>19</v>
      </c>
      <c r="B40" s="75"/>
      <c r="C40" s="76"/>
      <c r="D40" s="5">
        <v>0</v>
      </c>
      <c r="E40" s="5" t="s">
        <v>70</v>
      </c>
      <c r="F40" s="5" t="s">
        <v>70</v>
      </c>
      <c r="G40" s="5" t="s">
        <v>70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</row>
    <row r="41" spans="1:13" x14ac:dyDescent="0.25">
      <c r="A41" s="65" t="s">
        <v>22</v>
      </c>
      <c r="B41" s="66"/>
      <c r="C41" s="66"/>
      <c r="D41" s="66"/>
      <c r="E41" s="66"/>
      <c r="F41" s="66"/>
      <c r="G41" s="77"/>
      <c r="H41" s="77"/>
      <c r="I41" s="77"/>
      <c r="J41" s="77"/>
      <c r="K41" s="77"/>
      <c r="L41" s="66"/>
      <c r="M41" s="67"/>
    </row>
    <row r="42" spans="1:13" x14ac:dyDescent="0.25">
      <c r="A42" s="32">
        <v>1</v>
      </c>
      <c r="B42" s="31" t="s">
        <v>97</v>
      </c>
      <c r="C42" s="32">
        <v>1</v>
      </c>
      <c r="D42" s="50">
        <v>5</v>
      </c>
      <c r="E42" s="5">
        <v>0</v>
      </c>
      <c r="F42" s="23" t="s">
        <v>74</v>
      </c>
      <c r="G42" s="5" t="s">
        <v>69</v>
      </c>
      <c r="H42" s="5">
        <f>I42+J42</f>
        <v>60</v>
      </c>
      <c r="I42" s="37">
        <v>30</v>
      </c>
      <c r="J42" s="37">
        <v>30</v>
      </c>
      <c r="K42" s="5">
        <v>4</v>
      </c>
      <c r="L42" s="5">
        <v>0</v>
      </c>
      <c r="M42" s="5">
        <v>0</v>
      </c>
    </row>
    <row r="43" spans="1:13" x14ac:dyDescent="0.25">
      <c r="A43" s="32">
        <v>2</v>
      </c>
      <c r="B43" s="31" t="s">
        <v>98</v>
      </c>
      <c r="C43" s="32">
        <v>1</v>
      </c>
      <c r="D43" s="50">
        <v>3</v>
      </c>
      <c r="E43" s="5">
        <v>0</v>
      </c>
      <c r="F43" s="23" t="s">
        <v>67</v>
      </c>
      <c r="G43" s="5" t="s">
        <v>69</v>
      </c>
      <c r="H43" s="5">
        <f t="shared" ref="H43:H51" si="6">I43+J43</f>
        <v>30</v>
      </c>
      <c r="I43" s="39">
        <v>15</v>
      </c>
      <c r="J43" s="39">
        <v>15</v>
      </c>
      <c r="K43" s="5">
        <v>2</v>
      </c>
      <c r="L43" s="5">
        <f t="shared" ref="L43" si="7">SUM(L37:L42)</f>
        <v>0</v>
      </c>
      <c r="M43" s="5">
        <f t="shared" ref="M43" si="8">SUM(M37:M42)</f>
        <v>0</v>
      </c>
    </row>
    <row r="44" spans="1:13" x14ac:dyDescent="0.25">
      <c r="A44" s="32">
        <v>3</v>
      </c>
      <c r="B44" s="31" t="s">
        <v>99</v>
      </c>
      <c r="C44" s="32">
        <v>1</v>
      </c>
      <c r="D44" s="50">
        <v>3</v>
      </c>
      <c r="E44" s="5">
        <v>0</v>
      </c>
      <c r="F44" s="23" t="s">
        <v>67</v>
      </c>
      <c r="G44" s="5" t="s">
        <v>69</v>
      </c>
      <c r="H44" s="5">
        <f t="shared" si="6"/>
        <v>30</v>
      </c>
      <c r="I44" s="39">
        <v>15</v>
      </c>
      <c r="J44" s="39">
        <v>15</v>
      </c>
      <c r="K44" s="5">
        <v>2</v>
      </c>
      <c r="L44" s="5">
        <v>0</v>
      </c>
      <c r="M44" s="5">
        <v>0</v>
      </c>
    </row>
    <row r="45" spans="1:13" x14ac:dyDescent="0.25">
      <c r="A45" s="32">
        <v>4</v>
      </c>
      <c r="B45" s="31" t="s">
        <v>101</v>
      </c>
      <c r="C45" s="32">
        <v>2</v>
      </c>
      <c r="D45" s="50">
        <v>6</v>
      </c>
      <c r="E45" s="5">
        <v>0</v>
      </c>
      <c r="F45" s="23" t="s">
        <v>74</v>
      </c>
      <c r="G45" s="5" t="s">
        <v>69</v>
      </c>
      <c r="H45" s="5">
        <f t="shared" si="6"/>
        <v>90</v>
      </c>
      <c r="I45" s="37">
        <v>30</v>
      </c>
      <c r="J45" s="37">
        <v>60</v>
      </c>
      <c r="K45" s="5">
        <v>4</v>
      </c>
      <c r="L45" s="5">
        <v>0</v>
      </c>
      <c r="M45" s="5">
        <v>0</v>
      </c>
    </row>
    <row r="46" spans="1:13" x14ac:dyDescent="0.25">
      <c r="A46" s="32">
        <v>5</v>
      </c>
      <c r="B46" s="31" t="s">
        <v>103</v>
      </c>
      <c r="C46" s="32">
        <v>3</v>
      </c>
      <c r="D46" s="50">
        <v>4</v>
      </c>
      <c r="E46" s="5">
        <v>0</v>
      </c>
      <c r="F46" s="23" t="s">
        <v>67</v>
      </c>
      <c r="G46" s="5" t="s">
        <v>69</v>
      </c>
      <c r="H46" s="5">
        <f t="shared" si="6"/>
        <v>60</v>
      </c>
      <c r="I46" s="39">
        <v>30</v>
      </c>
      <c r="J46" s="39">
        <v>30</v>
      </c>
      <c r="K46" s="5">
        <v>2</v>
      </c>
      <c r="L46" s="5">
        <v>0</v>
      </c>
      <c r="M46" s="5">
        <v>0</v>
      </c>
    </row>
    <row r="47" spans="1:13" x14ac:dyDescent="0.25">
      <c r="A47" s="32">
        <v>6</v>
      </c>
      <c r="B47" s="31" t="s">
        <v>83</v>
      </c>
      <c r="C47" s="32">
        <v>3</v>
      </c>
      <c r="D47" s="50">
        <v>4</v>
      </c>
      <c r="E47" s="5">
        <v>0</v>
      </c>
      <c r="F47" s="23" t="s">
        <v>74</v>
      </c>
      <c r="G47" s="5" t="s">
        <v>69</v>
      </c>
      <c r="H47" s="5">
        <f t="shared" si="6"/>
        <v>60</v>
      </c>
      <c r="I47" s="37">
        <v>30</v>
      </c>
      <c r="J47" s="37">
        <v>30</v>
      </c>
      <c r="K47" s="5">
        <v>4</v>
      </c>
      <c r="L47" s="5">
        <v>0</v>
      </c>
      <c r="M47" s="5">
        <v>0</v>
      </c>
    </row>
    <row r="48" spans="1:13" x14ac:dyDescent="0.25">
      <c r="A48" s="32" t="s">
        <v>87</v>
      </c>
      <c r="B48" s="31" t="s">
        <v>125</v>
      </c>
      <c r="C48" s="32"/>
      <c r="D48" s="50"/>
      <c r="E48" s="5"/>
      <c r="F48" s="23"/>
      <c r="G48" s="5"/>
      <c r="H48" s="5"/>
      <c r="I48" s="37"/>
      <c r="J48" s="37"/>
      <c r="K48" s="5"/>
      <c r="L48" s="5"/>
      <c r="M48" s="5"/>
    </row>
    <row r="49" spans="1:13" x14ac:dyDescent="0.25">
      <c r="A49" s="32" t="s">
        <v>88</v>
      </c>
      <c r="B49" s="31" t="s">
        <v>126</v>
      </c>
      <c r="C49" s="32"/>
      <c r="D49" s="50"/>
      <c r="E49" s="5"/>
      <c r="F49" s="23"/>
      <c r="G49" s="5"/>
      <c r="H49" s="5"/>
      <c r="I49" s="37"/>
      <c r="J49" s="37"/>
      <c r="K49" s="5"/>
      <c r="L49" s="5"/>
      <c r="M49" s="5"/>
    </row>
    <row r="50" spans="1:13" x14ac:dyDescent="0.25">
      <c r="A50" s="32">
        <v>7</v>
      </c>
      <c r="B50" s="31" t="s">
        <v>104</v>
      </c>
      <c r="C50" s="32">
        <v>3</v>
      </c>
      <c r="D50" s="50">
        <v>4</v>
      </c>
      <c r="E50" s="5">
        <v>0</v>
      </c>
      <c r="F50" s="23" t="s">
        <v>74</v>
      </c>
      <c r="G50" s="5" t="s">
        <v>69</v>
      </c>
      <c r="H50" s="5">
        <f t="shared" si="6"/>
        <v>60</v>
      </c>
      <c r="I50" s="37">
        <v>30</v>
      </c>
      <c r="J50" s="37">
        <v>30</v>
      </c>
      <c r="K50" s="5">
        <v>4</v>
      </c>
      <c r="L50" s="5">
        <v>0</v>
      </c>
      <c r="M50" s="5">
        <v>0</v>
      </c>
    </row>
    <row r="51" spans="1:13" x14ac:dyDescent="0.25">
      <c r="A51" s="32">
        <v>8</v>
      </c>
      <c r="B51" s="31" t="s">
        <v>84</v>
      </c>
      <c r="C51" s="32">
        <v>3</v>
      </c>
      <c r="D51" s="50">
        <v>6</v>
      </c>
      <c r="E51" s="5">
        <v>0</v>
      </c>
      <c r="F51" s="23" t="s">
        <v>74</v>
      </c>
      <c r="G51" s="5" t="s">
        <v>69</v>
      </c>
      <c r="H51" s="5">
        <f t="shared" si="6"/>
        <v>75</v>
      </c>
      <c r="I51" s="39">
        <v>30</v>
      </c>
      <c r="J51" s="39">
        <v>45</v>
      </c>
      <c r="K51" s="5">
        <v>4</v>
      </c>
      <c r="L51" s="5">
        <v>0</v>
      </c>
      <c r="M51" s="5">
        <v>0</v>
      </c>
    </row>
    <row r="52" spans="1:13" x14ac:dyDescent="0.25">
      <c r="A52" s="49" t="s">
        <v>135</v>
      </c>
      <c r="B52" s="31" t="s">
        <v>127</v>
      </c>
      <c r="C52" s="32"/>
      <c r="D52" s="32"/>
      <c r="E52" s="6"/>
      <c r="F52" s="6"/>
      <c r="G52" s="6"/>
      <c r="H52" s="6"/>
      <c r="I52" s="6"/>
      <c r="J52" s="6"/>
      <c r="K52" s="6"/>
      <c r="L52" s="6"/>
      <c r="M52" s="6"/>
    </row>
    <row r="53" spans="1:13" x14ac:dyDescent="0.25">
      <c r="A53" s="49" t="s">
        <v>136</v>
      </c>
      <c r="B53" s="31" t="s">
        <v>128</v>
      </c>
      <c r="C53" s="32"/>
      <c r="D53" s="32"/>
      <c r="E53" s="6"/>
      <c r="F53" s="6"/>
      <c r="G53" s="6"/>
      <c r="H53" s="6"/>
      <c r="I53" s="6"/>
      <c r="J53" s="6"/>
      <c r="K53" s="6"/>
      <c r="L53" s="6"/>
      <c r="M53" s="6"/>
    </row>
    <row r="54" spans="1:13" x14ac:dyDescent="0.25">
      <c r="A54" s="43">
        <v>9</v>
      </c>
      <c r="B54" s="31" t="s">
        <v>91</v>
      </c>
      <c r="C54" s="32">
        <v>1</v>
      </c>
      <c r="D54" s="32">
        <v>2.5</v>
      </c>
      <c r="E54" s="43">
        <v>0</v>
      </c>
      <c r="F54" s="47" t="s">
        <v>67</v>
      </c>
      <c r="G54" s="43" t="s">
        <v>69</v>
      </c>
      <c r="H54" s="43">
        <f t="shared" ref="H54:H59" si="9">I54+J54</f>
        <v>30</v>
      </c>
      <c r="I54" s="48">
        <v>30</v>
      </c>
      <c r="J54" s="48">
        <v>0</v>
      </c>
      <c r="K54" s="36">
        <v>2</v>
      </c>
      <c r="L54" s="43">
        <v>0</v>
      </c>
      <c r="M54" s="43">
        <v>0</v>
      </c>
    </row>
    <row r="55" spans="1:13" x14ac:dyDescent="0.25">
      <c r="A55" s="43">
        <v>10</v>
      </c>
      <c r="B55" s="31" t="s">
        <v>92</v>
      </c>
      <c r="C55" s="32">
        <v>2</v>
      </c>
      <c r="D55" s="32">
        <v>2.5</v>
      </c>
      <c r="E55" s="43">
        <v>0</v>
      </c>
      <c r="F55" s="47" t="s">
        <v>67</v>
      </c>
      <c r="G55" s="43" t="s">
        <v>69</v>
      </c>
      <c r="H55" s="43">
        <f t="shared" si="9"/>
        <v>30</v>
      </c>
      <c r="I55" s="48">
        <v>30</v>
      </c>
      <c r="J55" s="48">
        <v>0</v>
      </c>
      <c r="K55" s="36">
        <v>2</v>
      </c>
      <c r="L55" s="43">
        <v>0</v>
      </c>
      <c r="M55" s="43">
        <v>0</v>
      </c>
    </row>
    <row r="56" spans="1:13" x14ac:dyDescent="0.25">
      <c r="A56" s="43">
        <v>11</v>
      </c>
      <c r="B56" s="31" t="s">
        <v>93</v>
      </c>
      <c r="C56" s="32">
        <v>2</v>
      </c>
      <c r="D56" s="32">
        <v>2.5</v>
      </c>
      <c r="E56" s="43">
        <v>1</v>
      </c>
      <c r="F56" s="47" t="s">
        <v>67</v>
      </c>
      <c r="G56" s="43" t="s">
        <v>69</v>
      </c>
      <c r="H56" s="43">
        <f t="shared" si="9"/>
        <v>30</v>
      </c>
      <c r="I56" s="48">
        <v>0</v>
      </c>
      <c r="J56" s="48">
        <v>30</v>
      </c>
      <c r="K56" s="36">
        <v>2</v>
      </c>
      <c r="L56" s="43">
        <v>0</v>
      </c>
      <c r="M56" s="43">
        <v>0</v>
      </c>
    </row>
    <row r="57" spans="1:13" x14ac:dyDescent="0.25">
      <c r="A57" s="43">
        <v>12</v>
      </c>
      <c r="B57" s="31" t="s">
        <v>94</v>
      </c>
      <c r="C57" s="32">
        <v>3</v>
      </c>
      <c r="D57" s="32">
        <v>2.5</v>
      </c>
      <c r="E57" s="43">
        <v>0</v>
      </c>
      <c r="F57" s="47" t="s">
        <v>67</v>
      </c>
      <c r="G57" s="43" t="s">
        <v>69</v>
      </c>
      <c r="H57" s="43">
        <f t="shared" si="9"/>
        <v>30</v>
      </c>
      <c r="I57" s="48">
        <v>30</v>
      </c>
      <c r="J57" s="48">
        <v>0</v>
      </c>
      <c r="K57" s="36">
        <v>2</v>
      </c>
      <c r="L57" s="43">
        <v>0</v>
      </c>
      <c r="M57" s="43">
        <v>0</v>
      </c>
    </row>
    <row r="58" spans="1:13" x14ac:dyDescent="0.25">
      <c r="A58" s="43">
        <v>13</v>
      </c>
      <c r="B58" s="31" t="s">
        <v>95</v>
      </c>
      <c r="C58" s="32">
        <v>3</v>
      </c>
      <c r="D58" s="32">
        <v>4</v>
      </c>
      <c r="E58" s="43">
        <v>1</v>
      </c>
      <c r="F58" s="47" t="s">
        <v>67</v>
      </c>
      <c r="G58" s="43" t="s">
        <v>69</v>
      </c>
      <c r="H58" s="43">
        <f t="shared" si="9"/>
        <v>45</v>
      </c>
      <c r="I58" s="48">
        <v>0</v>
      </c>
      <c r="J58" s="48">
        <v>45</v>
      </c>
      <c r="K58" s="36">
        <v>2</v>
      </c>
      <c r="L58" s="43">
        <v>0</v>
      </c>
      <c r="M58" s="43">
        <v>0</v>
      </c>
    </row>
    <row r="59" spans="1:13" x14ac:dyDescent="0.25">
      <c r="A59" s="43">
        <v>14</v>
      </c>
      <c r="B59" s="31" t="s">
        <v>96</v>
      </c>
      <c r="C59" s="32">
        <v>4</v>
      </c>
      <c r="D59" s="32">
        <v>4</v>
      </c>
      <c r="E59" s="43">
        <v>1</v>
      </c>
      <c r="F59" s="47" t="s">
        <v>67</v>
      </c>
      <c r="G59" s="43" t="s">
        <v>69</v>
      </c>
      <c r="H59" s="43">
        <f t="shared" si="9"/>
        <v>45</v>
      </c>
      <c r="I59" s="48">
        <v>0</v>
      </c>
      <c r="J59" s="48">
        <v>45</v>
      </c>
      <c r="K59" s="36">
        <v>2</v>
      </c>
      <c r="L59" s="43">
        <v>0</v>
      </c>
      <c r="M59" s="43">
        <v>0</v>
      </c>
    </row>
    <row r="60" spans="1:13" x14ac:dyDescent="0.25">
      <c r="A60" s="74" t="s">
        <v>17</v>
      </c>
      <c r="B60" s="75"/>
      <c r="C60" s="76"/>
      <c r="D60" s="5">
        <f>SUM(D42:D59)</f>
        <v>53</v>
      </c>
      <c r="E60" s="5" t="s">
        <v>70</v>
      </c>
      <c r="F60" s="5" t="s">
        <v>70</v>
      </c>
      <c r="G60" s="5" t="s">
        <v>70</v>
      </c>
      <c r="H60" s="5">
        <f t="shared" ref="H60:M60" si="10">SUM(H42:H59)</f>
        <v>675</v>
      </c>
      <c r="I60" s="5">
        <f t="shared" si="10"/>
        <v>300</v>
      </c>
      <c r="J60" s="5">
        <f t="shared" si="10"/>
        <v>375</v>
      </c>
      <c r="K60" s="5">
        <f t="shared" si="10"/>
        <v>38</v>
      </c>
      <c r="L60" s="5">
        <f t="shared" si="10"/>
        <v>0</v>
      </c>
      <c r="M60" s="5">
        <f t="shared" si="10"/>
        <v>0</v>
      </c>
    </row>
    <row r="61" spans="1:13" x14ac:dyDescent="0.25">
      <c r="A61" s="74" t="s">
        <v>18</v>
      </c>
      <c r="B61" s="75"/>
      <c r="C61" s="76"/>
      <c r="D61" s="5">
        <f>SUM(E42:E59)</f>
        <v>3</v>
      </c>
      <c r="E61" s="5" t="s">
        <v>70</v>
      </c>
      <c r="F61" s="5" t="s">
        <v>70</v>
      </c>
      <c r="G61" s="5" t="s">
        <v>70</v>
      </c>
      <c r="H61" s="5">
        <v>45</v>
      </c>
      <c r="I61" s="5">
        <v>0</v>
      </c>
      <c r="J61" s="5">
        <v>45</v>
      </c>
      <c r="K61" s="5">
        <v>0</v>
      </c>
      <c r="L61" s="5">
        <v>0</v>
      </c>
      <c r="M61" s="5">
        <v>0</v>
      </c>
    </row>
    <row r="62" spans="1:13" x14ac:dyDescent="0.25">
      <c r="A62" s="74" t="s">
        <v>19</v>
      </c>
      <c r="B62" s="75"/>
      <c r="C62" s="76"/>
      <c r="D62" s="5">
        <f>D60</f>
        <v>53</v>
      </c>
      <c r="E62" s="5" t="s">
        <v>70</v>
      </c>
      <c r="F62" s="5" t="s">
        <v>70</v>
      </c>
      <c r="G62" s="5" t="s">
        <v>70</v>
      </c>
      <c r="H62" s="5">
        <f>H60</f>
        <v>675</v>
      </c>
      <c r="I62" s="5">
        <f t="shared" ref="I62:M62" si="11">I60</f>
        <v>300</v>
      </c>
      <c r="J62" s="5">
        <f t="shared" si="11"/>
        <v>375</v>
      </c>
      <c r="K62" s="5">
        <f t="shared" si="11"/>
        <v>38</v>
      </c>
      <c r="L62" s="5">
        <f t="shared" si="11"/>
        <v>0</v>
      </c>
      <c r="M62" s="5">
        <f t="shared" si="11"/>
        <v>0</v>
      </c>
    </row>
    <row r="63" spans="1:13" x14ac:dyDescent="0.25">
      <c r="A63" s="65" t="s">
        <v>23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7"/>
    </row>
    <row r="64" spans="1:13" x14ac:dyDescent="0.25">
      <c r="A64" s="32">
        <v>1</v>
      </c>
      <c r="B64" s="31" t="s">
        <v>100</v>
      </c>
      <c r="C64" s="32">
        <v>1</v>
      </c>
      <c r="D64" s="50">
        <v>2</v>
      </c>
      <c r="E64" s="5">
        <v>2</v>
      </c>
      <c r="F64" s="23" t="s">
        <v>67</v>
      </c>
      <c r="G64" s="5" t="s">
        <v>69</v>
      </c>
      <c r="H64" s="5">
        <f>I64+J64</f>
        <v>30</v>
      </c>
      <c r="I64" s="39"/>
      <c r="J64" s="39">
        <v>30</v>
      </c>
      <c r="K64" s="5">
        <v>2</v>
      </c>
      <c r="L64" s="5">
        <v>0</v>
      </c>
      <c r="M64" s="5">
        <v>0</v>
      </c>
    </row>
    <row r="65" spans="1:13" ht="26.25" x14ac:dyDescent="0.25">
      <c r="A65" s="32">
        <v>2</v>
      </c>
      <c r="B65" s="58" t="s">
        <v>139</v>
      </c>
      <c r="C65" s="32">
        <v>2</v>
      </c>
      <c r="D65" s="50">
        <v>2</v>
      </c>
      <c r="E65" s="5">
        <v>2</v>
      </c>
      <c r="F65" s="23" t="s">
        <v>66</v>
      </c>
      <c r="G65" s="5" t="s">
        <v>69</v>
      </c>
      <c r="H65" s="5">
        <f t="shared" ref="H65" si="12">I65+J65</f>
        <v>30</v>
      </c>
      <c r="I65" s="37"/>
      <c r="J65" s="37">
        <v>30</v>
      </c>
      <c r="K65" s="5">
        <v>2</v>
      </c>
      <c r="L65" s="5">
        <v>0</v>
      </c>
      <c r="M65" s="5">
        <v>0</v>
      </c>
    </row>
    <row r="66" spans="1:13" x14ac:dyDescent="0.25">
      <c r="A66" s="5">
        <v>3</v>
      </c>
      <c r="B66" s="6" t="s">
        <v>138</v>
      </c>
      <c r="C66" s="5">
        <v>2</v>
      </c>
      <c r="D66" s="5">
        <v>6</v>
      </c>
      <c r="E66" s="5" t="s">
        <v>70</v>
      </c>
      <c r="F66" s="5" t="s">
        <v>107</v>
      </c>
      <c r="G66" s="5" t="s">
        <v>70</v>
      </c>
      <c r="H66" s="5">
        <v>0</v>
      </c>
      <c r="I66" s="5">
        <v>0</v>
      </c>
      <c r="J66" s="5">
        <v>0</v>
      </c>
      <c r="K66" s="5">
        <v>0</v>
      </c>
      <c r="L66" s="5">
        <v>120</v>
      </c>
      <c r="M66" s="5">
        <v>0</v>
      </c>
    </row>
    <row r="67" spans="1:13" x14ac:dyDescent="0.25">
      <c r="A67" s="71" t="s">
        <v>17</v>
      </c>
      <c r="B67" s="72"/>
      <c r="C67" s="73"/>
      <c r="D67" s="5">
        <f>SUM(D64:D66)</f>
        <v>10</v>
      </c>
      <c r="E67" s="5" t="s">
        <v>70</v>
      </c>
      <c r="F67" s="5" t="s">
        <v>70</v>
      </c>
      <c r="G67" s="5" t="s">
        <v>70</v>
      </c>
      <c r="H67" s="5">
        <f>SUM(H64:H66)</f>
        <v>60</v>
      </c>
      <c r="I67" s="5">
        <f t="shared" ref="I67:M67" si="13">SUM(I64:I66)</f>
        <v>0</v>
      </c>
      <c r="J67" s="5">
        <f t="shared" si="13"/>
        <v>60</v>
      </c>
      <c r="K67" s="5">
        <f t="shared" si="13"/>
        <v>4</v>
      </c>
      <c r="L67" s="5">
        <f t="shared" si="13"/>
        <v>120</v>
      </c>
      <c r="M67" s="5">
        <f t="shared" si="13"/>
        <v>0</v>
      </c>
    </row>
    <row r="68" spans="1:13" x14ac:dyDescent="0.25">
      <c r="A68" s="71" t="s">
        <v>18</v>
      </c>
      <c r="B68" s="72"/>
      <c r="C68" s="73"/>
      <c r="D68" s="5">
        <v>10</v>
      </c>
      <c r="E68" s="5" t="s">
        <v>70</v>
      </c>
      <c r="F68" s="5" t="s">
        <v>70</v>
      </c>
      <c r="G68" s="5" t="s">
        <v>70</v>
      </c>
      <c r="H68" s="5">
        <v>60</v>
      </c>
      <c r="I68" s="5">
        <v>0</v>
      </c>
      <c r="J68" s="5">
        <v>60</v>
      </c>
      <c r="K68" s="5">
        <v>4</v>
      </c>
      <c r="L68" s="5">
        <v>120</v>
      </c>
      <c r="M68" s="5">
        <v>0</v>
      </c>
    </row>
    <row r="69" spans="1:13" x14ac:dyDescent="0.25">
      <c r="A69" s="71" t="s">
        <v>19</v>
      </c>
      <c r="B69" s="72"/>
      <c r="C69" s="73"/>
      <c r="D69" s="5">
        <v>10</v>
      </c>
      <c r="E69" s="5" t="s">
        <v>70</v>
      </c>
      <c r="F69" s="5" t="s">
        <v>70</v>
      </c>
      <c r="G69" s="5" t="s">
        <v>70</v>
      </c>
      <c r="H69" s="5">
        <v>60</v>
      </c>
      <c r="I69" s="5">
        <v>0</v>
      </c>
      <c r="J69" s="5">
        <v>60</v>
      </c>
      <c r="K69" s="5">
        <v>4</v>
      </c>
      <c r="L69" s="5">
        <v>120</v>
      </c>
      <c r="M69" s="5">
        <v>0</v>
      </c>
    </row>
    <row r="70" spans="1:13" x14ac:dyDescent="0.25">
      <c r="A70" s="65" t="s">
        <v>24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7"/>
    </row>
    <row r="71" spans="1:13" x14ac:dyDescent="0.25">
      <c r="A71" s="21">
        <v>1</v>
      </c>
      <c r="B71" s="6" t="s">
        <v>61</v>
      </c>
      <c r="C71" s="28">
        <v>1</v>
      </c>
      <c r="D71" s="29">
        <v>0.25</v>
      </c>
      <c r="E71" s="24">
        <v>0</v>
      </c>
      <c r="F71" s="29" t="s">
        <v>66</v>
      </c>
      <c r="G71" s="24" t="s">
        <v>68</v>
      </c>
      <c r="H71" s="24">
        <f>I71+J71</f>
        <v>2</v>
      </c>
      <c r="I71" s="29">
        <v>2</v>
      </c>
      <c r="J71" s="29"/>
      <c r="K71" s="24">
        <v>0</v>
      </c>
      <c r="L71" s="24">
        <v>0</v>
      </c>
      <c r="M71" s="24">
        <v>0</v>
      </c>
    </row>
    <row r="72" spans="1:13" x14ac:dyDescent="0.25">
      <c r="A72" s="21">
        <v>2</v>
      </c>
      <c r="B72" s="6" t="s">
        <v>62</v>
      </c>
      <c r="C72" s="28">
        <v>1</v>
      </c>
      <c r="D72" s="29">
        <v>0.25</v>
      </c>
      <c r="E72" s="24">
        <v>0</v>
      </c>
      <c r="F72" s="29" t="s">
        <v>66</v>
      </c>
      <c r="G72" s="24" t="s">
        <v>68</v>
      </c>
      <c r="H72" s="24">
        <f t="shared" ref="H72:H74" si="14">I72+J72</f>
        <v>2</v>
      </c>
      <c r="I72" s="29">
        <v>2</v>
      </c>
      <c r="J72" s="29"/>
      <c r="K72" s="24">
        <v>0</v>
      </c>
      <c r="L72" s="24">
        <v>0</v>
      </c>
      <c r="M72" s="24">
        <v>0</v>
      </c>
    </row>
    <row r="73" spans="1:13" x14ac:dyDescent="0.25">
      <c r="A73" s="21">
        <v>3</v>
      </c>
      <c r="B73" s="6" t="s">
        <v>63</v>
      </c>
      <c r="C73" s="28">
        <v>1</v>
      </c>
      <c r="D73" s="29">
        <v>0.5</v>
      </c>
      <c r="E73" s="24">
        <v>0</v>
      </c>
      <c r="F73" s="29" t="s">
        <v>66</v>
      </c>
      <c r="G73" s="24" t="s">
        <v>68</v>
      </c>
      <c r="H73" s="24">
        <f t="shared" si="14"/>
        <v>4</v>
      </c>
      <c r="I73" s="29">
        <v>4</v>
      </c>
      <c r="J73" s="29"/>
      <c r="K73" s="24">
        <v>0</v>
      </c>
      <c r="L73" s="24">
        <v>0</v>
      </c>
      <c r="M73" s="24">
        <v>0</v>
      </c>
    </row>
    <row r="74" spans="1:13" x14ac:dyDescent="0.25">
      <c r="A74" s="21">
        <v>4</v>
      </c>
      <c r="B74" s="6" t="s">
        <v>64</v>
      </c>
      <c r="C74" s="30">
        <v>1</v>
      </c>
      <c r="D74" s="29">
        <v>0.5</v>
      </c>
      <c r="E74" s="24">
        <v>0</v>
      </c>
      <c r="F74" s="29" t="s">
        <v>66</v>
      </c>
      <c r="G74" s="24" t="s">
        <v>68</v>
      </c>
      <c r="H74" s="24">
        <f t="shared" si="14"/>
        <v>4</v>
      </c>
      <c r="I74" s="29">
        <v>4</v>
      </c>
      <c r="J74" s="29"/>
      <c r="K74" s="24">
        <v>0</v>
      </c>
      <c r="L74" s="24">
        <v>0</v>
      </c>
      <c r="M74" s="24">
        <v>0</v>
      </c>
    </row>
    <row r="75" spans="1:13" x14ac:dyDescent="0.25">
      <c r="A75" s="5">
        <v>5</v>
      </c>
      <c r="B75" s="6" t="s">
        <v>108</v>
      </c>
      <c r="C75" s="5">
        <v>4</v>
      </c>
      <c r="D75" s="5">
        <v>20</v>
      </c>
      <c r="E75" s="5" t="s">
        <v>70</v>
      </c>
      <c r="F75" s="5" t="s">
        <v>107</v>
      </c>
      <c r="G75" s="5" t="s">
        <v>70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500</v>
      </c>
    </row>
    <row r="76" spans="1:13" x14ac:dyDescent="0.25">
      <c r="A76" s="68" t="s">
        <v>17</v>
      </c>
      <c r="B76" s="69"/>
      <c r="C76" s="70"/>
      <c r="D76" s="5">
        <f>SUM(D71:D75)</f>
        <v>21.5</v>
      </c>
      <c r="E76" s="5" t="s">
        <v>70</v>
      </c>
      <c r="F76" s="5" t="s">
        <v>70</v>
      </c>
      <c r="G76" s="5" t="s">
        <v>70</v>
      </c>
      <c r="H76" s="5">
        <f>SUM(H71:H75)</f>
        <v>12</v>
      </c>
      <c r="I76" s="5">
        <f t="shared" ref="I76:M76" si="15">SUM(I71:I75)</f>
        <v>12</v>
      </c>
      <c r="J76" s="5">
        <f t="shared" si="15"/>
        <v>0</v>
      </c>
      <c r="K76" s="5">
        <f t="shared" si="15"/>
        <v>0</v>
      </c>
      <c r="L76" s="5">
        <f t="shared" si="15"/>
        <v>0</v>
      </c>
      <c r="M76" s="5">
        <f t="shared" si="15"/>
        <v>500</v>
      </c>
    </row>
    <row r="77" spans="1:13" x14ac:dyDescent="0.25">
      <c r="A77" s="71" t="s">
        <v>18</v>
      </c>
      <c r="B77" s="72"/>
      <c r="C77" s="73"/>
      <c r="D77" s="5" t="s">
        <v>70</v>
      </c>
      <c r="E77" s="5" t="s">
        <v>70</v>
      </c>
      <c r="F77" s="5" t="s">
        <v>70</v>
      </c>
      <c r="G77" s="5" t="s">
        <v>70</v>
      </c>
      <c r="H77" s="5" t="s">
        <v>70</v>
      </c>
      <c r="I77" s="5" t="s">
        <v>70</v>
      </c>
      <c r="J77" s="5" t="s">
        <v>70</v>
      </c>
      <c r="K77" s="5" t="s">
        <v>70</v>
      </c>
      <c r="L77" s="5" t="s">
        <v>70</v>
      </c>
      <c r="M77" s="5" t="s">
        <v>70</v>
      </c>
    </row>
    <row r="78" spans="1:13" x14ac:dyDescent="0.25">
      <c r="A78" s="71" t="s">
        <v>19</v>
      </c>
      <c r="B78" s="72"/>
      <c r="C78" s="73"/>
      <c r="D78" s="5">
        <v>20</v>
      </c>
      <c r="E78" s="5" t="s">
        <v>70</v>
      </c>
      <c r="F78" s="5" t="s">
        <v>70</v>
      </c>
      <c r="G78" s="5" t="s">
        <v>70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500</v>
      </c>
    </row>
    <row r="79" spans="1:13" x14ac:dyDescent="0.25">
      <c r="A79" s="7"/>
      <c r="B79" s="7"/>
      <c r="C79" s="7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x14ac:dyDescent="0.25">
      <c r="A80" t="s">
        <v>137</v>
      </c>
    </row>
    <row r="81" spans="1:4" x14ac:dyDescent="0.25">
      <c r="A81" s="60"/>
      <c r="B81" s="63" t="s">
        <v>124</v>
      </c>
      <c r="C81" s="35">
        <v>3</v>
      </c>
      <c r="D81" s="35">
        <v>1</v>
      </c>
    </row>
    <row r="82" spans="1:4" x14ac:dyDescent="0.25">
      <c r="A82" s="59"/>
      <c r="B82" s="63" t="s">
        <v>98</v>
      </c>
      <c r="C82" s="35">
        <v>1</v>
      </c>
      <c r="D82" s="35">
        <v>3</v>
      </c>
    </row>
    <row r="83" spans="1:4" x14ac:dyDescent="0.25">
      <c r="A83" s="59"/>
      <c r="B83" s="63" t="s">
        <v>99</v>
      </c>
      <c r="C83" s="35">
        <v>1</v>
      </c>
      <c r="D83" s="35">
        <v>3</v>
      </c>
    </row>
    <row r="84" spans="1:4" x14ac:dyDescent="0.25">
      <c r="A84" s="59"/>
      <c r="B84" s="63" t="s">
        <v>101</v>
      </c>
      <c r="C84" s="35">
        <v>2</v>
      </c>
      <c r="D84" s="35">
        <v>6</v>
      </c>
    </row>
    <row r="85" spans="1:4" x14ac:dyDescent="0.25">
      <c r="A85" s="59"/>
      <c r="B85" s="63" t="s">
        <v>100</v>
      </c>
      <c r="C85" s="35">
        <v>1</v>
      </c>
      <c r="D85" s="35">
        <v>2</v>
      </c>
    </row>
    <row r="86" spans="1:4" ht="26.25" x14ac:dyDescent="0.25">
      <c r="A86" s="59"/>
      <c r="B86" s="64" t="s">
        <v>102</v>
      </c>
      <c r="C86" s="35">
        <v>2</v>
      </c>
      <c r="D86" s="35">
        <v>2</v>
      </c>
    </row>
  </sheetData>
  <mergeCells count="40">
    <mergeCell ref="A78:C78"/>
    <mergeCell ref="A68:C68"/>
    <mergeCell ref="A77:C77"/>
    <mergeCell ref="A67:C67"/>
    <mergeCell ref="A70:M70"/>
    <mergeCell ref="A76:C76"/>
    <mergeCell ref="A69:C69"/>
    <mergeCell ref="A41:M41"/>
    <mergeCell ref="A60:C60"/>
    <mergeCell ref="A61:C61"/>
    <mergeCell ref="A62:C62"/>
    <mergeCell ref="A63:M63"/>
    <mergeCell ref="A40:C40"/>
    <mergeCell ref="A20:M20"/>
    <mergeCell ref="A22:C22"/>
    <mergeCell ref="A23:C23"/>
    <mergeCell ref="A24:C24"/>
    <mergeCell ref="A25:M25"/>
    <mergeCell ref="A29:C29"/>
    <mergeCell ref="A30:C30"/>
    <mergeCell ref="A31:C31"/>
    <mergeCell ref="A32:M32"/>
    <mergeCell ref="A38:C38"/>
    <mergeCell ref="A39:C39"/>
    <mergeCell ref="A19:M19"/>
    <mergeCell ref="A1:M1"/>
    <mergeCell ref="A2:M2"/>
    <mergeCell ref="A5:M5"/>
    <mergeCell ref="A6:M6"/>
    <mergeCell ref="A7:M7"/>
    <mergeCell ref="A17:A18"/>
    <mergeCell ref="B17:B18"/>
    <mergeCell ref="C17:C18"/>
    <mergeCell ref="D17:D18"/>
    <mergeCell ref="E17:E18"/>
    <mergeCell ref="F17:F18"/>
    <mergeCell ref="G17:G18"/>
    <mergeCell ref="H17:K17"/>
    <mergeCell ref="L17:L18"/>
    <mergeCell ref="M17:M18"/>
  </mergeCells>
  <pageMargins left="0.70866141732283472" right="0.70866141732283472" top="0.74803149606299213" bottom="0.74803149606299213" header="0.31496062992125984" footer="0.31496062992125984"/>
  <pageSetup paperSize="9" scale="86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1984A-744E-4F21-9E16-EEF71F27EECE}">
  <sheetPr>
    <pageSetUpPr fitToPage="1"/>
  </sheetPr>
  <dimension ref="A2:L52"/>
  <sheetViews>
    <sheetView tabSelected="1" workbookViewId="0">
      <selection activeCell="K13" sqref="K13"/>
    </sheetView>
  </sheetViews>
  <sheetFormatPr defaultRowHeight="15" x14ac:dyDescent="0.25"/>
  <cols>
    <col min="2" max="2" width="53.85546875" customWidth="1"/>
  </cols>
  <sheetData>
    <row r="2" spans="1:12" x14ac:dyDescent="0.25">
      <c r="A2" s="4" t="s">
        <v>51</v>
      </c>
    </row>
    <row r="3" spans="1:12" ht="63" customHeight="1" x14ac:dyDescent="0.25">
      <c r="A3" s="104" t="s">
        <v>1</v>
      </c>
      <c r="B3" s="104" t="s">
        <v>2</v>
      </c>
      <c r="C3" s="97" t="s">
        <v>4</v>
      </c>
      <c r="D3" s="106" t="s">
        <v>5</v>
      </c>
      <c r="E3" s="101" t="s">
        <v>8</v>
      </c>
      <c r="F3" s="102"/>
      <c r="G3" s="102"/>
      <c r="H3" s="103"/>
      <c r="I3" s="97" t="s">
        <v>13</v>
      </c>
      <c r="J3" s="97" t="s">
        <v>14</v>
      </c>
    </row>
    <row r="4" spans="1:12" ht="93.75" customHeight="1" x14ac:dyDescent="0.25">
      <c r="A4" s="105"/>
      <c r="B4" s="105"/>
      <c r="C4" s="98"/>
      <c r="D4" s="107"/>
      <c r="E4" s="17" t="s">
        <v>9</v>
      </c>
      <c r="F4" s="18" t="s">
        <v>10</v>
      </c>
      <c r="G4" s="18" t="s">
        <v>11</v>
      </c>
      <c r="H4" s="19" t="s">
        <v>12</v>
      </c>
      <c r="I4" s="98"/>
      <c r="J4" s="98"/>
    </row>
    <row r="5" spans="1:12" x14ac:dyDescent="0.25">
      <c r="A5" s="99" t="s">
        <v>27</v>
      </c>
      <c r="B5" s="100"/>
      <c r="C5" s="5">
        <v>120</v>
      </c>
      <c r="D5" s="5">
        <f>C9+C13+C17+C21+C25</f>
        <v>13</v>
      </c>
      <c r="E5" s="5">
        <f>E8+E12+E16+E20+E24+E28</f>
        <v>1047</v>
      </c>
      <c r="F5" s="5">
        <f t="shared" ref="F5:J5" si="0">F8+F12+F16+F20+F24+F28</f>
        <v>462</v>
      </c>
      <c r="G5" s="5">
        <f t="shared" si="0"/>
        <v>585</v>
      </c>
      <c r="H5" s="5">
        <f t="shared" si="0"/>
        <v>59</v>
      </c>
      <c r="I5" s="5">
        <f t="shared" si="0"/>
        <v>120</v>
      </c>
      <c r="J5" s="5">
        <f t="shared" si="0"/>
        <v>500</v>
      </c>
      <c r="L5" s="53"/>
    </row>
    <row r="6" spans="1:12" x14ac:dyDescent="0.25">
      <c r="A6" s="65" t="s">
        <v>15</v>
      </c>
      <c r="B6" s="66"/>
      <c r="C6" s="66"/>
      <c r="D6" s="66"/>
      <c r="E6" s="66"/>
      <c r="F6" s="66"/>
      <c r="G6" s="66"/>
      <c r="H6" s="66"/>
      <c r="I6" s="66"/>
      <c r="J6" s="67"/>
    </row>
    <row r="7" spans="1:12" x14ac:dyDescent="0.25">
      <c r="A7" s="65" t="s">
        <v>16</v>
      </c>
      <c r="B7" s="66"/>
      <c r="C7" s="66"/>
      <c r="D7" s="66"/>
      <c r="E7" s="66"/>
      <c r="F7" s="66"/>
      <c r="G7" s="66"/>
      <c r="H7" s="66"/>
      <c r="I7" s="66"/>
      <c r="J7" s="67"/>
    </row>
    <row r="8" spans="1:12" x14ac:dyDescent="0.25">
      <c r="A8" s="74" t="s">
        <v>17</v>
      </c>
      <c r="B8" s="75"/>
      <c r="C8" s="5">
        <f>'Plan studiów NM'!D22</f>
        <v>2</v>
      </c>
      <c r="D8" s="5" t="str">
        <f>'Plan studiów NM'!E22</f>
        <v>x</v>
      </c>
      <c r="E8" s="5">
        <f>'Plan studiów NM'!H22</f>
        <v>30</v>
      </c>
      <c r="F8" s="5">
        <f>'Plan studiów NM'!I22</f>
        <v>0</v>
      </c>
      <c r="G8" s="5">
        <f>'Plan studiów NM'!J22</f>
        <v>30</v>
      </c>
      <c r="H8" s="5">
        <f>'Plan studiów NM'!K22</f>
        <v>1</v>
      </c>
      <c r="I8" s="5">
        <f>'Plan studiów NM'!L22</f>
        <v>0</v>
      </c>
      <c r="J8" s="5">
        <f>'Plan studiów NM'!M22</f>
        <v>0</v>
      </c>
    </row>
    <row r="9" spans="1:12" x14ac:dyDescent="0.25">
      <c r="A9" s="74" t="s">
        <v>18</v>
      </c>
      <c r="B9" s="75"/>
      <c r="C9" s="5">
        <f>'Plan studiów NM'!D23</f>
        <v>0</v>
      </c>
      <c r="D9" s="5" t="str">
        <f>'Plan studiów NM'!E23</f>
        <v>x</v>
      </c>
      <c r="E9" s="5">
        <f>'Plan studiów NM'!H23</f>
        <v>0</v>
      </c>
      <c r="F9" s="5">
        <f>'Plan studiów NM'!I23</f>
        <v>0</v>
      </c>
      <c r="G9" s="5">
        <f>'Plan studiów NM'!J23</f>
        <v>0</v>
      </c>
      <c r="H9" s="5">
        <f>'Plan studiów NM'!K23</f>
        <v>0</v>
      </c>
      <c r="I9" s="5">
        <f>'Plan studiów NM'!L23</f>
        <v>0</v>
      </c>
      <c r="J9" s="5">
        <f>'Plan studiów NM'!M23</f>
        <v>0</v>
      </c>
    </row>
    <row r="10" spans="1:12" x14ac:dyDescent="0.25">
      <c r="A10" s="74" t="s">
        <v>19</v>
      </c>
      <c r="B10" s="75"/>
      <c r="C10" s="5">
        <f>'Plan studiów NM'!D24</f>
        <v>0</v>
      </c>
      <c r="D10" s="5" t="str">
        <f>'Plan studiów NM'!E24</f>
        <v>x</v>
      </c>
      <c r="E10" s="5">
        <f>'Plan studiów NM'!H24</f>
        <v>0</v>
      </c>
      <c r="F10" s="5">
        <f>'Plan studiów NM'!I24</f>
        <v>0</v>
      </c>
      <c r="G10" s="5">
        <f>'Plan studiów NM'!J24</f>
        <v>0</v>
      </c>
      <c r="H10" s="5">
        <f>'Plan studiów NM'!K24</f>
        <v>0</v>
      </c>
      <c r="I10" s="5">
        <f>'Plan studiów NM'!L24</f>
        <v>0</v>
      </c>
      <c r="J10" s="5">
        <f>'Plan studiów NM'!M24</f>
        <v>0</v>
      </c>
    </row>
    <row r="11" spans="1:12" x14ac:dyDescent="0.25">
      <c r="A11" s="65" t="s">
        <v>20</v>
      </c>
      <c r="B11" s="66"/>
      <c r="C11" s="66"/>
      <c r="D11" s="66"/>
      <c r="E11" s="66"/>
      <c r="F11" s="66"/>
      <c r="G11" s="66"/>
      <c r="H11" s="66"/>
      <c r="I11" s="66"/>
      <c r="J11" s="67"/>
    </row>
    <row r="12" spans="1:12" x14ac:dyDescent="0.25">
      <c r="A12" s="74" t="s">
        <v>17</v>
      </c>
      <c r="B12" s="75"/>
      <c r="C12" s="5">
        <f>'Plan studiów NM'!D29</f>
        <v>15.5</v>
      </c>
      <c r="D12" s="5" t="str">
        <f>'Plan studiów NM'!E29</f>
        <v>x</v>
      </c>
      <c r="E12" s="5">
        <f>'Plan studiów NM'!H26</f>
        <v>90</v>
      </c>
      <c r="F12" s="5">
        <f>'Plan studiów NM'!I26</f>
        <v>45</v>
      </c>
      <c r="G12" s="5">
        <f>'Plan studiów NM'!J26</f>
        <v>45</v>
      </c>
      <c r="H12" s="5">
        <f>'Plan studiów NM'!K26</f>
        <v>4</v>
      </c>
      <c r="I12" s="5">
        <f>'Plan studiów NM'!L26</f>
        <v>0</v>
      </c>
      <c r="J12" s="5">
        <f>'Plan studiów NM'!M26</f>
        <v>0</v>
      </c>
    </row>
    <row r="13" spans="1:12" x14ac:dyDescent="0.25">
      <c r="A13" s="74" t="s">
        <v>18</v>
      </c>
      <c r="B13" s="75"/>
      <c r="C13" s="5">
        <f>'Plan studiów NM'!D30</f>
        <v>0</v>
      </c>
      <c r="D13" s="5" t="str">
        <f>'Plan studiów NM'!E30</f>
        <v>x</v>
      </c>
      <c r="E13" s="5">
        <f>'Plan studiów NM'!H27</f>
        <v>60</v>
      </c>
      <c r="F13" s="5">
        <f>'Plan studiów NM'!I27</f>
        <v>30</v>
      </c>
      <c r="G13" s="5">
        <f>'Plan studiów NM'!J27</f>
        <v>30</v>
      </c>
      <c r="H13" s="5">
        <f>'Plan studiów NM'!K27</f>
        <v>4</v>
      </c>
      <c r="I13" s="5">
        <f>'Plan studiów NM'!L27</f>
        <v>0</v>
      </c>
      <c r="J13" s="5">
        <f>'Plan studiów NM'!M27</f>
        <v>0</v>
      </c>
    </row>
    <row r="14" spans="1:12" x14ac:dyDescent="0.25">
      <c r="A14" s="74" t="s">
        <v>19</v>
      </c>
      <c r="B14" s="75"/>
      <c r="C14" s="5">
        <f>'Plan studiów NM'!D31</f>
        <v>0</v>
      </c>
      <c r="D14" s="5" t="str">
        <f>'Plan studiów NM'!E31</f>
        <v>x</v>
      </c>
      <c r="E14" s="5">
        <f>'Plan studiów NM'!H28</f>
        <v>60</v>
      </c>
      <c r="F14" s="5">
        <f>'Plan studiów NM'!I28</f>
        <v>30</v>
      </c>
      <c r="G14" s="5">
        <f>'Plan studiów NM'!J28</f>
        <v>30</v>
      </c>
      <c r="H14" s="5">
        <f>'Plan studiów NM'!K28</f>
        <v>4</v>
      </c>
      <c r="I14" s="5">
        <f>'Plan studiów NM'!L28</f>
        <v>0</v>
      </c>
      <c r="J14" s="5">
        <f>'Plan studiów NM'!M28</f>
        <v>0</v>
      </c>
    </row>
    <row r="15" spans="1:12" x14ac:dyDescent="0.25">
      <c r="A15" s="65" t="s">
        <v>21</v>
      </c>
      <c r="B15" s="66"/>
      <c r="C15" s="66"/>
      <c r="D15" s="66"/>
      <c r="E15" s="66"/>
      <c r="F15" s="66"/>
      <c r="G15" s="66"/>
      <c r="H15" s="66"/>
      <c r="I15" s="66"/>
      <c r="J15" s="67"/>
    </row>
    <row r="16" spans="1:12" x14ac:dyDescent="0.25">
      <c r="A16" s="74" t="s">
        <v>17</v>
      </c>
      <c r="B16" s="75"/>
      <c r="C16" s="5">
        <f>'Plan studiów NM'!D38</f>
        <v>18</v>
      </c>
      <c r="D16" s="5" t="str">
        <f>'Plan studiów NM'!E38</f>
        <v>x</v>
      </c>
      <c r="E16" s="5">
        <f>'Plan studiów NM'!H38</f>
        <v>240</v>
      </c>
      <c r="F16" s="5">
        <f>'Plan studiów NM'!I38</f>
        <v>105</v>
      </c>
      <c r="G16" s="5">
        <f>'Plan studiów NM'!J38</f>
        <v>135</v>
      </c>
      <c r="H16" s="5">
        <f>'Plan studiów NM'!K38</f>
        <v>16</v>
      </c>
      <c r="I16" s="5">
        <f>'Plan studiów NM'!L38</f>
        <v>0</v>
      </c>
      <c r="J16" s="5">
        <f>'Plan studiów NM'!M38</f>
        <v>0</v>
      </c>
    </row>
    <row r="17" spans="1:10" x14ac:dyDescent="0.25">
      <c r="A17" s="74" t="s">
        <v>18</v>
      </c>
      <c r="B17" s="75"/>
      <c r="C17" s="5">
        <f>'Plan studiów NM'!D39</f>
        <v>0</v>
      </c>
      <c r="D17" s="5" t="str">
        <f>'Plan studiów NM'!E39</f>
        <v>x</v>
      </c>
      <c r="E17" s="5">
        <f>'Plan studiów NM'!H39</f>
        <v>30</v>
      </c>
      <c r="F17" s="5">
        <f>'Plan studiów NM'!I39</f>
        <v>0</v>
      </c>
      <c r="G17" s="5">
        <f>'Plan studiów NM'!J39</f>
        <v>30</v>
      </c>
      <c r="H17" s="5">
        <f>'Plan studiów NM'!K39</f>
        <v>0</v>
      </c>
      <c r="I17" s="5">
        <f>'Plan studiów NM'!L39</f>
        <v>0</v>
      </c>
      <c r="J17" s="5">
        <f>'Plan studiów NM'!M39</f>
        <v>0</v>
      </c>
    </row>
    <row r="18" spans="1:10" x14ac:dyDescent="0.25">
      <c r="A18" s="74" t="s">
        <v>19</v>
      </c>
      <c r="B18" s="75"/>
      <c r="C18" s="5">
        <f>'Plan studiów NM'!D40</f>
        <v>0</v>
      </c>
      <c r="D18" s="5" t="str">
        <f>'Plan studiów NM'!E40</f>
        <v>x</v>
      </c>
      <c r="E18" s="5">
        <f>'Plan studiów NM'!H40</f>
        <v>0</v>
      </c>
      <c r="F18" s="5">
        <f>'Plan studiów NM'!I40</f>
        <v>0</v>
      </c>
      <c r="G18" s="5">
        <f>'Plan studiów NM'!J40</f>
        <v>0</v>
      </c>
      <c r="H18" s="5">
        <f>'Plan studiów NM'!K40</f>
        <v>0</v>
      </c>
      <c r="I18" s="5">
        <f>'Plan studiów NM'!L40</f>
        <v>0</v>
      </c>
      <c r="J18" s="5">
        <f>'Plan studiów NM'!M40</f>
        <v>0</v>
      </c>
    </row>
    <row r="19" spans="1:10" x14ac:dyDescent="0.25">
      <c r="A19" s="65" t="s">
        <v>22</v>
      </c>
      <c r="B19" s="66"/>
      <c r="C19" s="66"/>
      <c r="D19" s="66"/>
      <c r="E19" s="66"/>
      <c r="F19" s="66"/>
      <c r="G19" s="66"/>
      <c r="H19" s="66"/>
      <c r="I19" s="66"/>
      <c r="J19" s="67"/>
    </row>
    <row r="20" spans="1:10" x14ac:dyDescent="0.25">
      <c r="A20" s="74" t="s">
        <v>17</v>
      </c>
      <c r="B20" s="75"/>
      <c r="C20" s="5">
        <f>'Plan studiów NM'!D60</f>
        <v>53</v>
      </c>
      <c r="D20" s="5" t="str">
        <f>'Plan studiów NM'!E60</f>
        <v>x</v>
      </c>
      <c r="E20" s="5">
        <f>'Plan studiów NM'!H60</f>
        <v>675</v>
      </c>
      <c r="F20" s="5">
        <f>'Plan studiów NM'!I60</f>
        <v>300</v>
      </c>
      <c r="G20" s="5">
        <f>'Plan studiów NM'!J60</f>
        <v>375</v>
      </c>
      <c r="H20" s="5">
        <f>'Plan studiów NM'!K60</f>
        <v>38</v>
      </c>
      <c r="I20" s="5">
        <f>'Plan studiów NM'!L60</f>
        <v>0</v>
      </c>
      <c r="J20" s="5">
        <f>'Plan studiów NM'!M60</f>
        <v>0</v>
      </c>
    </row>
    <row r="21" spans="1:10" x14ac:dyDescent="0.25">
      <c r="A21" s="74" t="s">
        <v>18</v>
      </c>
      <c r="B21" s="75"/>
      <c r="C21" s="5">
        <f>'Plan studiów NM'!D61</f>
        <v>3</v>
      </c>
      <c r="D21" s="5" t="str">
        <f>'Plan studiów NM'!E61</f>
        <v>x</v>
      </c>
      <c r="E21" s="5">
        <f>'Plan studiów NM'!H61</f>
        <v>45</v>
      </c>
      <c r="F21" s="5">
        <f>'Plan studiów NM'!I61</f>
        <v>0</v>
      </c>
      <c r="G21" s="5">
        <f>'Plan studiów NM'!J61</f>
        <v>45</v>
      </c>
      <c r="H21" s="5">
        <f>'Plan studiów NM'!K61</f>
        <v>0</v>
      </c>
      <c r="I21" s="5">
        <f>'Plan studiów NM'!L61</f>
        <v>0</v>
      </c>
      <c r="J21" s="5">
        <f>'Plan studiów NM'!M61</f>
        <v>0</v>
      </c>
    </row>
    <row r="22" spans="1:10" x14ac:dyDescent="0.25">
      <c r="A22" s="74" t="s">
        <v>19</v>
      </c>
      <c r="B22" s="75"/>
      <c r="C22" s="5">
        <f>'Plan studiów NM'!D62</f>
        <v>53</v>
      </c>
      <c r="D22" s="5" t="str">
        <f>'Plan studiów NM'!E62</f>
        <v>x</v>
      </c>
      <c r="E22" s="5">
        <f>'Plan studiów NM'!H62</f>
        <v>675</v>
      </c>
      <c r="F22" s="5">
        <f>'Plan studiów NM'!I62</f>
        <v>300</v>
      </c>
      <c r="G22" s="5">
        <f>'Plan studiów NM'!J62</f>
        <v>375</v>
      </c>
      <c r="H22" s="5">
        <f>'Plan studiów NM'!K62</f>
        <v>38</v>
      </c>
      <c r="I22" s="5">
        <f>'Plan studiów NM'!L62</f>
        <v>0</v>
      </c>
      <c r="J22" s="5">
        <f>'Plan studiów NM'!M62</f>
        <v>0</v>
      </c>
    </row>
    <row r="23" spans="1:10" x14ac:dyDescent="0.25">
      <c r="A23" s="65" t="s">
        <v>23</v>
      </c>
      <c r="B23" s="66"/>
      <c r="C23" s="66"/>
      <c r="D23" s="66"/>
      <c r="E23" s="66"/>
      <c r="F23" s="66"/>
      <c r="G23" s="66"/>
      <c r="H23" s="66"/>
      <c r="I23" s="66"/>
      <c r="J23" s="67"/>
    </row>
    <row r="24" spans="1:10" x14ac:dyDescent="0.25">
      <c r="A24" s="74" t="s">
        <v>17</v>
      </c>
      <c r="B24" s="75"/>
      <c r="C24" s="5">
        <f>'Plan studiów NM'!D66</f>
        <v>6</v>
      </c>
      <c r="D24" s="5" t="str">
        <f>'Plan studiów NM'!E66</f>
        <v>x</v>
      </c>
      <c r="E24" s="5">
        <f>'Plan studiów NM'!H66</f>
        <v>0</v>
      </c>
      <c r="F24" s="5">
        <f>'Plan studiów NM'!I66</f>
        <v>0</v>
      </c>
      <c r="G24" s="5">
        <f>'Plan studiów NM'!J66</f>
        <v>0</v>
      </c>
      <c r="H24" s="5">
        <f>'Plan studiów NM'!K66</f>
        <v>0</v>
      </c>
      <c r="I24" s="5">
        <f>'Plan studiów NM'!L66</f>
        <v>120</v>
      </c>
      <c r="J24" s="5">
        <f>'Plan studiów NM'!M66</f>
        <v>0</v>
      </c>
    </row>
    <row r="25" spans="1:10" x14ac:dyDescent="0.25">
      <c r="A25" s="74" t="s">
        <v>18</v>
      </c>
      <c r="B25" s="75"/>
      <c r="C25" s="5">
        <f>'Plan studiów NM'!D67</f>
        <v>10</v>
      </c>
      <c r="D25" s="5" t="str">
        <f>'Plan studiów NM'!E67</f>
        <v>x</v>
      </c>
      <c r="E25" s="5">
        <f>'Plan studiów NM'!H67</f>
        <v>60</v>
      </c>
      <c r="F25" s="5">
        <f>'Plan studiów NM'!I67</f>
        <v>0</v>
      </c>
      <c r="G25" s="5">
        <f>'Plan studiów NM'!J67</f>
        <v>60</v>
      </c>
      <c r="H25" s="5">
        <f>'Plan studiów NM'!K67</f>
        <v>4</v>
      </c>
      <c r="I25" s="5">
        <f>'Plan studiów NM'!L67</f>
        <v>120</v>
      </c>
      <c r="J25" s="5">
        <f>'Plan studiów NM'!M67</f>
        <v>0</v>
      </c>
    </row>
    <row r="26" spans="1:10" x14ac:dyDescent="0.25">
      <c r="A26" s="74" t="s">
        <v>19</v>
      </c>
      <c r="B26" s="75"/>
      <c r="C26" s="5">
        <f>'Plan studiów NM'!D68</f>
        <v>10</v>
      </c>
      <c r="D26" s="5" t="str">
        <f>'Plan studiów NM'!E68</f>
        <v>x</v>
      </c>
      <c r="E26" s="5">
        <f>'Plan studiów NM'!H68</f>
        <v>60</v>
      </c>
      <c r="F26" s="5">
        <f>'Plan studiów NM'!I68</f>
        <v>0</v>
      </c>
      <c r="G26" s="5">
        <f>'Plan studiów NM'!J68</f>
        <v>60</v>
      </c>
      <c r="H26" s="5">
        <f>'Plan studiów NM'!K68</f>
        <v>4</v>
      </c>
      <c r="I26" s="5">
        <f>'Plan studiów NM'!L68</f>
        <v>120</v>
      </c>
      <c r="J26" s="5">
        <f>'Plan studiów NM'!M68</f>
        <v>0</v>
      </c>
    </row>
    <row r="27" spans="1:10" x14ac:dyDescent="0.25">
      <c r="A27" s="65" t="s">
        <v>24</v>
      </c>
      <c r="B27" s="66"/>
      <c r="C27" s="66"/>
      <c r="D27" s="66"/>
      <c r="E27" s="66"/>
      <c r="F27" s="66"/>
      <c r="G27" s="66"/>
      <c r="H27" s="66"/>
      <c r="I27" s="66"/>
      <c r="J27" s="67"/>
    </row>
    <row r="28" spans="1:10" x14ac:dyDescent="0.25">
      <c r="A28" s="74" t="s">
        <v>17</v>
      </c>
      <c r="B28" s="75"/>
      <c r="C28" s="5">
        <f>'Plan studiów NM'!D76</f>
        <v>21.5</v>
      </c>
      <c r="D28" s="5" t="str">
        <f>'Plan studiów NM'!E76</f>
        <v>x</v>
      </c>
      <c r="E28" s="5">
        <f>'Plan studiów NM'!H76</f>
        <v>12</v>
      </c>
      <c r="F28" s="5">
        <f>'Plan studiów NM'!I76</f>
        <v>12</v>
      </c>
      <c r="G28" s="5">
        <f>'Plan studiów NM'!J76</f>
        <v>0</v>
      </c>
      <c r="H28" s="5">
        <f>'Plan studiów NM'!K76</f>
        <v>0</v>
      </c>
      <c r="I28" s="5">
        <f>'Plan studiów NM'!L76</f>
        <v>0</v>
      </c>
      <c r="J28" s="5">
        <f>'Plan studiów NM'!M76</f>
        <v>500</v>
      </c>
    </row>
    <row r="29" spans="1:10" x14ac:dyDescent="0.25">
      <c r="A29" s="74" t="s">
        <v>18</v>
      </c>
      <c r="B29" s="75"/>
      <c r="C29" s="5" t="str">
        <f>'Plan studiów NM'!D77</f>
        <v>x</v>
      </c>
      <c r="D29" s="5" t="str">
        <f>'Plan studiów NM'!E77</f>
        <v>x</v>
      </c>
      <c r="E29" s="5" t="str">
        <f>'Plan studiów NM'!H77</f>
        <v>x</v>
      </c>
      <c r="F29" s="5" t="str">
        <f>'Plan studiów NM'!I77</f>
        <v>x</v>
      </c>
      <c r="G29" s="5" t="str">
        <f>'Plan studiów NM'!J77</f>
        <v>x</v>
      </c>
      <c r="H29" s="5" t="str">
        <f>'Plan studiów NM'!K77</f>
        <v>x</v>
      </c>
      <c r="I29" s="5" t="str">
        <f>'Plan studiów NM'!L77</f>
        <v>x</v>
      </c>
      <c r="J29" s="5" t="str">
        <f>'Plan studiów NM'!M77</f>
        <v>x</v>
      </c>
    </row>
    <row r="30" spans="1:10" x14ac:dyDescent="0.25">
      <c r="A30" s="74" t="s">
        <v>19</v>
      </c>
      <c r="B30" s="75"/>
      <c r="C30" s="5">
        <f>'Plan studiów NM'!D78</f>
        <v>20</v>
      </c>
      <c r="D30" s="5" t="str">
        <f>'Plan studiów NM'!E78</f>
        <v>x</v>
      </c>
      <c r="E30" s="5">
        <f>'Plan studiów NM'!H78</f>
        <v>0</v>
      </c>
      <c r="F30" s="5">
        <f>'Plan studiów NM'!I78</f>
        <v>0</v>
      </c>
      <c r="G30" s="5">
        <f>'Plan studiów NM'!J78</f>
        <v>0</v>
      </c>
      <c r="H30" s="5">
        <f>'Plan studiów NM'!K78</f>
        <v>0</v>
      </c>
      <c r="I30" s="5">
        <f>'Plan studiów NM'!L78</f>
        <v>0</v>
      </c>
      <c r="J30" s="5">
        <f>'Plan studiów NM'!M78</f>
        <v>500</v>
      </c>
    </row>
    <row r="34" spans="1:9" ht="34.5" customHeight="1" x14ac:dyDescent="0.25">
      <c r="A34" s="93" t="s">
        <v>28</v>
      </c>
      <c r="B34" s="94" t="s">
        <v>29</v>
      </c>
      <c r="C34" s="95" t="s">
        <v>33</v>
      </c>
      <c r="D34" s="96"/>
      <c r="I34" s="10"/>
    </row>
    <row r="35" spans="1:9" x14ac:dyDescent="0.25">
      <c r="A35" s="91"/>
      <c r="B35" s="91"/>
      <c r="C35" s="13" t="s">
        <v>30</v>
      </c>
      <c r="D35" s="13" t="s">
        <v>31</v>
      </c>
    </row>
    <row r="36" spans="1:9" x14ac:dyDescent="0.25">
      <c r="A36" s="91" t="s">
        <v>32</v>
      </c>
      <c r="B36" s="92"/>
      <c r="C36" s="5">
        <f>C8+C12+C16+C20+C24+C28</f>
        <v>116</v>
      </c>
      <c r="D36" s="52">
        <v>1</v>
      </c>
    </row>
    <row r="37" spans="1:9" ht="30" x14ac:dyDescent="0.25">
      <c r="A37" s="9">
        <v>1</v>
      </c>
      <c r="B37" s="11" t="s">
        <v>34</v>
      </c>
      <c r="C37" s="9">
        <v>63</v>
      </c>
      <c r="D37" s="56">
        <v>0.52500000000000002</v>
      </c>
    </row>
    <row r="38" spans="1:9" x14ac:dyDescent="0.25">
      <c r="A38" s="9">
        <v>2</v>
      </c>
      <c r="B38" s="6" t="s">
        <v>35</v>
      </c>
      <c r="C38" s="5">
        <v>15.5</v>
      </c>
      <c r="D38" s="54">
        <f>C38/C36</f>
        <v>0.1336206896551724</v>
      </c>
    </row>
    <row r="39" spans="1:9" ht="30" x14ac:dyDescent="0.25">
      <c r="A39" s="9">
        <v>3</v>
      </c>
      <c r="B39" s="11" t="s">
        <v>36</v>
      </c>
      <c r="C39" s="5">
        <f>D5</f>
        <v>13</v>
      </c>
      <c r="D39" s="54">
        <f>C39/C36</f>
        <v>0.11206896551724138</v>
      </c>
    </row>
    <row r="40" spans="1:9" x14ac:dyDescent="0.25">
      <c r="A40" s="9">
        <v>4</v>
      </c>
      <c r="B40" s="6" t="s">
        <v>37</v>
      </c>
      <c r="C40" s="5">
        <v>11.5</v>
      </c>
      <c r="D40" s="54">
        <f>C40/C36</f>
        <v>9.9137931034482762E-2</v>
      </c>
    </row>
    <row r="41" spans="1:9" x14ac:dyDescent="0.25">
      <c r="A41" s="9">
        <v>5</v>
      </c>
      <c r="B41" s="6" t="s">
        <v>38</v>
      </c>
      <c r="C41" s="5">
        <v>83</v>
      </c>
      <c r="D41" s="54">
        <f>C41/C36</f>
        <v>0.71551724137931039</v>
      </c>
    </row>
    <row r="42" spans="1:9" x14ac:dyDescent="0.25">
      <c r="A42" s="9">
        <v>6</v>
      </c>
      <c r="B42" s="6" t="s">
        <v>39</v>
      </c>
      <c r="C42" s="5">
        <v>6</v>
      </c>
      <c r="D42" s="54">
        <f>C42/C36</f>
        <v>5.1724137931034482E-2</v>
      </c>
    </row>
    <row r="43" spans="1:9" x14ac:dyDescent="0.25">
      <c r="A43" s="9">
        <v>7</v>
      </c>
      <c r="B43" s="6" t="s">
        <v>40</v>
      </c>
      <c r="C43" s="5">
        <v>0</v>
      </c>
      <c r="D43" s="5">
        <v>0</v>
      </c>
    </row>
    <row r="44" spans="1:9" x14ac:dyDescent="0.25">
      <c r="A44" s="9">
        <v>8</v>
      </c>
      <c r="B44" s="6" t="s">
        <v>41</v>
      </c>
      <c r="C44" s="5">
        <v>2</v>
      </c>
      <c r="D44" s="54">
        <f>6/120</f>
        <v>0.05</v>
      </c>
    </row>
    <row r="45" spans="1:9" ht="30" x14ac:dyDescent="0.25">
      <c r="A45" s="9">
        <v>9</v>
      </c>
      <c r="B45" s="11" t="s">
        <v>42</v>
      </c>
      <c r="C45" s="9">
        <v>17</v>
      </c>
      <c r="D45" s="56">
        <f>C45/120</f>
        <v>0.14166666666666666</v>
      </c>
    </row>
    <row r="46" spans="1:9" ht="30" x14ac:dyDescent="0.25">
      <c r="A46" s="9">
        <v>10</v>
      </c>
      <c r="B46" s="11" t="s">
        <v>43</v>
      </c>
      <c r="C46" s="9" t="s">
        <v>109</v>
      </c>
      <c r="D46" s="9" t="s">
        <v>109</v>
      </c>
    </row>
    <row r="47" spans="1:9" ht="60" x14ac:dyDescent="0.25">
      <c r="A47" s="9">
        <v>11</v>
      </c>
      <c r="B47" s="12" t="s">
        <v>44</v>
      </c>
      <c r="C47" s="9">
        <f>120-29</f>
        <v>91</v>
      </c>
      <c r="D47" s="55">
        <f>C47/C36</f>
        <v>0.78448275862068961</v>
      </c>
    </row>
    <row r="50" spans="1:3" ht="30" x14ac:dyDescent="0.25">
      <c r="A50" s="20" t="s">
        <v>45</v>
      </c>
      <c r="B50" s="15" t="s">
        <v>46</v>
      </c>
      <c r="C50" s="20" t="s">
        <v>31</v>
      </c>
    </row>
    <row r="51" spans="1:3" x14ac:dyDescent="0.25">
      <c r="A51" s="5">
        <v>1</v>
      </c>
      <c r="B51" s="6" t="s">
        <v>110</v>
      </c>
      <c r="C51" s="57">
        <v>1</v>
      </c>
    </row>
    <row r="52" spans="1:3" x14ac:dyDescent="0.25">
      <c r="A52" s="65" t="s">
        <v>47</v>
      </c>
      <c r="B52" s="67"/>
      <c r="C52" s="16">
        <v>1</v>
      </c>
    </row>
  </sheetData>
  <mergeCells count="38">
    <mergeCell ref="A9:B9"/>
    <mergeCell ref="A3:A4"/>
    <mergeCell ref="B3:B4"/>
    <mergeCell ref="C3:C4"/>
    <mergeCell ref="D3:D4"/>
    <mergeCell ref="J3:J4"/>
    <mergeCell ref="A5:B5"/>
    <mergeCell ref="A6:J6"/>
    <mergeCell ref="A7:J7"/>
    <mergeCell ref="A8:B8"/>
    <mergeCell ref="E3:H3"/>
    <mergeCell ref="I3:I4"/>
    <mergeCell ref="A21:B21"/>
    <mergeCell ref="A10:B10"/>
    <mergeCell ref="A11:J11"/>
    <mergeCell ref="A12:B12"/>
    <mergeCell ref="A13:B13"/>
    <mergeCell ref="A14:B14"/>
    <mergeCell ref="A15:J15"/>
    <mergeCell ref="A16:B16"/>
    <mergeCell ref="A17:B17"/>
    <mergeCell ref="A18:B18"/>
    <mergeCell ref="A19:J19"/>
    <mergeCell ref="A20:B20"/>
    <mergeCell ref="C34:D34"/>
    <mergeCell ref="A22:B22"/>
    <mergeCell ref="A23:J23"/>
    <mergeCell ref="A24:B24"/>
    <mergeCell ref="A25:B25"/>
    <mergeCell ref="A26:B26"/>
    <mergeCell ref="A27:J27"/>
    <mergeCell ref="A36:B36"/>
    <mergeCell ref="A52:B52"/>
    <mergeCell ref="A28:B28"/>
    <mergeCell ref="A29:B29"/>
    <mergeCell ref="A30:B30"/>
    <mergeCell ref="A34:A35"/>
    <mergeCell ref="B34:B35"/>
  </mergeCells>
  <pageMargins left="0.70866141732283472" right="0.70866141732283472" top="0.74803149606299213" bottom="0.74803149606299213" header="0.31496062992125984" footer="0.31496062992125984"/>
  <pageSetup paperSize="9" scale="95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96BF5-C70B-4F65-943F-24CA8DC67CB3}">
  <sheetPr>
    <pageSetUpPr fitToPage="1"/>
  </sheetPr>
  <dimension ref="A2:J52"/>
  <sheetViews>
    <sheetView workbookViewId="0">
      <selection activeCell="L4" sqref="L4"/>
    </sheetView>
  </sheetViews>
  <sheetFormatPr defaultRowHeight="15" x14ac:dyDescent="0.25"/>
  <cols>
    <col min="2" max="2" width="53.85546875" customWidth="1"/>
  </cols>
  <sheetData>
    <row r="2" spans="1:10" x14ac:dyDescent="0.25">
      <c r="A2" s="4" t="s">
        <v>51</v>
      </c>
    </row>
    <row r="3" spans="1:10" ht="63" customHeight="1" x14ac:dyDescent="0.25">
      <c r="A3" s="104" t="s">
        <v>1</v>
      </c>
      <c r="B3" s="104" t="s">
        <v>2</v>
      </c>
      <c r="C3" s="97" t="s">
        <v>4</v>
      </c>
      <c r="D3" s="106" t="s">
        <v>5</v>
      </c>
      <c r="E3" s="101" t="s">
        <v>8</v>
      </c>
      <c r="F3" s="102"/>
      <c r="G3" s="102"/>
      <c r="H3" s="103"/>
      <c r="I3" s="97" t="s">
        <v>13</v>
      </c>
      <c r="J3" s="97" t="s">
        <v>14</v>
      </c>
    </row>
    <row r="4" spans="1:10" ht="93.75" customHeight="1" x14ac:dyDescent="0.25">
      <c r="A4" s="105"/>
      <c r="B4" s="105"/>
      <c r="C4" s="98"/>
      <c r="D4" s="107"/>
      <c r="E4" s="17" t="s">
        <v>9</v>
      </c>
      <c r="F4" s="18" t="s">
        <v>10</v>
      </c>
      <c r="G4" s="18" t="s">
        <v>11</v>
      </c>
      <c r="H4" s="19" t="s">
        <v>12</v>
      </c>
      <c r="I4" s="98"/>
      <c r="J4" s="98"/>
    </row>
    <row r="5" spans="1:10" x14ac:dyDescent="0.25">
      <c r="A5" s="99" t="s">
        <v>27</v>
      </c>
      <c r="B5" s="100"/>
      <c r="C5" s="5">
        <v>120</v>
      </c>
      <c r="D5" s="5">
        <f>C9+C13+C17+C21+C25</f>
        <v>11</v>
      </c>
      <c r="E5" s="5">
        <f>E8+E12+E16+E20+E24+E28</f>
        <v>1152</v>
      </c>
      <c r="F5" s="5">
        <f t="shared" ref="F5:H5" si="0">F8+F12+F16+F20+F24+F28</f>
        <v>552</v>
      </c>
      <c r="G5" s="5">
        <f t="shared" si="0"/>
        <v>600</v>
      </c>
      <c r="H5" s="5">
        <f t="shared" si="0"/>
        <v>65</v>
      </c>
      <c r="I5" s="5">
        <v>160</v>
      </c>
      <c r="J5" s="5">
        <v>500</v>
      </c>
    </row>
    <row r="6" spans="1:10" x14ac:dyDescent="0.25">
      <c r="A6" s="65" t="s">
        <v>15</v>
      </c>
      <c r="B6" s="66"/>
      <c r="C6" s="66"/>
      <c r="D6" s="66"/>
      <c r="E6" s="66"/>
      <c r="F6" s="66"/>
      <c r="G6" s="66"/>
      <c r="H6" s="66"/>
      <c r="I6" s="66"/>
      <c r="J6" s="67"/>
    </row>
    <row r="7" spans="1:10" x14ac:dyDescent="0.25">
      <c r="A7" s="65" t="s">
        <v>16</v>
      </c>
      <c r="B7" s="66"/>
      <c r="C7" s="66"/>
      <c r="D7" s="66"/>
      <c r="E7" s="66"/>
      <c r="F7" s="66"/>
      <c r="G7" s="66"/>
      <c r="H7" s="66"/>
      <c r="I7" s="66"/>
      <c r="J7" s="67"/>
    </row>
    <row r="8" spans="1:10" x14ac:dyDescent="0.25">
      <c r="A8" s="74" t="s">
        <v>17</v>
      </c>
      <c r="B8" s="75"/>
      <c r="C8" s="5">
        <f>'Plan studiów MS'!D24</f>
        <v>6</v>
      </c>
      <c r="D8" s="5" t="s">
        <v>70</v>
      </c>
      <c r="E8" s="5">
        <f>'Plan studiów MS'!H24</f>
        <v>90</v>
      </c>
      <c r="F8" s="5">
        <f>'Plan studiów MS'!I24</f>
        <v>60</v>
      </c>
      <c r="G8" s="5">
        <f>'Plan studiów MS'!J24</f>
        <v>30</v>
      </c>
      <c r="H8" s="5">
        <f>'Plan studiów MS'!K24</f>
        <v>3</v>
      </c>
      <c r="I8" s="5">
        <f>'Plan studiów MS'!L24</f>
        <v>0</v>
      </c>
      <c r="J8" s="5">
        <f>'Plan studiów MS'!M24</f>
        <v>0</v>
      </c>
    </row>
    <row r="9" spans="1:10" x14ac:dyDescent="0.25">
      <c r="A9" s="74" t="s">
        <v>18</v>
      </c>
      <c r="B9" s="75"/>
      <c r="C9" s="5">
        <f>'Plan studiów MS'!D25</f>
        <v>0</v>
      </c>
      <c r="D9" s="5" t="s">
        <v>70</v>
      </c>
      <c r="E9" s="5">
        <f>'Plan studiów MS'!H25</f>
        <v>0</v>
      </c>
      <c r="F9" s="5">
        <f>'Plan studiów MS'!I25</f>
        <v>0</v>
      </c>
      <c r="G9" s="5">
        <f>'Plan studiów MS'!J25</f>
        <v>0</v>
      </c>
      <c r="H9" s="5">
        <f>'Plan studiów MS'!K25</f>
        <v>0</v>
      </c>
      <c r="I9" s="5">
        <f>'Plan studiów MS'!L25</f>
        <v>0</v>
      </c>
      <c r="J9" s="5">
        <f>'Plan studiów MS'!M25</f>
        <v>0</v>
      </c>
    </row>
    <row r="10" spans="1:10" x14ac:dyDescent="0.25">
      <c r="A10" s="74" t="s">
        <v>19</v>
      </c>
      <c r="B10" s="75"/>
      <c r="C10" s="5">
        <f>'Plan studiów MS'!D26</f>
        <v>8</v>
      </c>
      <c r="D10" s="5" t="s">
        <v>70</v>
      </c>
      <c r="E10" s="5">
        <f>'Plan studiów MS'!H26</f>
        <v>60</v>
      </c>
      <c r="F10" s="5">
        <f>'Plan studiów MS'!I26</f>
        <v>60</v>
      </c>
      <c r="G10" s="5">
        <f>'Plan studiów MS'!J26</f>
        <v>0</v>
      </c>
      <c r="H10" s="5">
        <f>'Plan studiów MS'!K26</f>
        <v>2</v>
      </c>
      <c r="I10" s="5">
        <f>'Plan studiów MS'!L26</f>
        <v>0</v>
      </c>
      <c r="J10" s="5">
        <f>'Plan studiów MS'!M26</f>
        <v>0</v>
      </c>
    </row>
    <row r="11" spans="1:10" x14ac:dyDescent="0.25">
      <c r="A11" s="65" t="s">
        <v>20</v>
      </c>
      <c r="B11" s="66"/>
      <c r="C11" s="66"/>
      <c r="D11" s="66"/>
      <c r="E11" s="66"/>
      <c r="F11" s="66"/>
      <c r="G11" s="66"/>
      <c r="H11" s="66"/>
      <c r="I11" s="66"/>
      <c r="J11" s="67"/>
    </row>
    <row r="12" spans="1:10" x14ac:dyDescent="0.25">
      <c r="A12" s="74" t="s">
        <v>17</v>
      </c>
      <c r="B12" s="75"/>
      <c r="C12" s="5">
        <f>'Plan studiów MS'!D31</f>
        <v>15.5</v>
      </c>
      <c r="D12" s="5" t="str">
        <f>'Plan studiów MS'!E31</f>
        <v>x</v>
      </c>
      <c r="E12" s="5">
        <f>'Plan studiów MS'!H28</f>
        <v>90</v>
      </c>
      <c r="F12" s="5">
        <f>'Plan studiów MS'!I28</f>
        <v>45</v>
      </c>
      <c r="G12" s="5">
        <f>'Plan studiów MS'!J28</f>
        <v>45</v>
      </c>
      <c r="H12" s="5">
        <f>'Plan studiów MS'!K28</f>
        <v>4</v>
      </c>
      <c r="I12" s="5">
        <f>'Plan studiów MS'!L28</f>
        <v>0</v>
      </c>
      <c r="J12" s="5">
        <f>'Plan studiów MS'!M28</f>
        <v>0</v>
      </c>
    </row>
    <row r="13" spans="1:10" x14ac:dyDescent="0.25">
      <c r="A13" s="74" t="s">
        <v>18</v>
      </c>
      <c r="B13" s="75"/>
      <c r="C13" s="5">
        <f>'Plan studiów MS'!D32</f>
        <v>0</v>
      </c>
      <c r="D13" s="5" t="str">
        <f>'Plan studiów MS'!E32</f>
        <v>x</v>
      </c>
      <c r="E13" s="5">
        <f>'Plan studiów MS'!H29</f>
        <v>60</v>
      </c>
      <c r="F13" s="5">
        <f>'Plan studiów MS'!I29</f>
        <v>30</v>
      </c>
      <c r="G13" s="5">
        <f>'Plan studiów MS'!J29</f>
        <v>30</v>
      </c>
      <c r="H13" s="5">
        <f>'Plan studiów MS'!K29</f>
        <v>4</v>
      </c>
      <c r="I13" s="5">
        <f>'Plan studiów MS'!L29</f>
        <v>0</v>
      </c>
      <c r="J13" s="5">
        <f>'Plan studiów MS'!M29</f>
        <v>0</v>
      </c>
    </row>
    <row r="14" spans="1:10" x14ac:dyDescent="0.25">
      <c r="A14" s="74" t="s">
        <v>19</v>
      </c>
      <c r="B14" s="75"/>
      <c r="C14" s="5">
        <f>'Plan studiów MS'!D33</f>
        <v>0</v>
      </c>
      <c r="D14" s="5" t="str">
        <f>'Plan studiów MS'!E33</f>
        <v>x</v>
      </c>
      <c r="E14" s="5">
        <f>'Plan studiów MS'!H30</f>
        <v>60</v>
      </c>
      <c r="F14" s="5">
        <f>'Plan studiów MS'!I30</f>
        <v>30</v>
      </c>
      <c r="G14" s="5">
        <f>'Plan studiów MS'!J30</f>
        <v>30</v>
      </c>
      <c r="H14" s="5">
        <f>'Plan studiów MS'!K30</f>
        <v>4</v>
      </c>
      <c r="I14" s="5">
        <f>'Plan studiów MS'!L30</f>
        <v>0</v>
      </c>
      <c r="J14" s="5">
        <f>'Plan studiów MS'!M30</f>
        <v>0</v>
      </c>
    </row>
    <row r="15" spans="1:10" x14ac:dyDescent="0.25">
      <c r="A15" s="65" t="s">
        <v>21</v>
      </c>
      <c r="B15" s="66"/>
      <c r="C15" s="66"/>
      <c r="D15" s="66"/>
      <c r="E15" s="66"/>
      <c r="F15" s="66"/>
      <c r="G15" s="66"/>
      <c r="H15" s="66"/>
      <c r="I15" s="66"/>
      <c r="J15" s="67"/>
    </row>
    <row r="16" spans="1:10" x14ac:dyDescent="0.25">
      <c r="A16" s="74" t="s">
        <v>17</v>
      </c>
      <c r="B16" s="75"/>
      <c r="C16" s="5">
        <f>'Plan studiów MS'!D40</f>
        <v>18</v>
      </c>
      <c r="D16" s="5" t="str">
        <f>'Plan studiów MS'!E40</f>
        <v>x</v>
      </c>
      <c r="E16" s="5">
        <f>'Plan studiów MS'!H40</f>
        <v>240</v>
      </c>
      <c r="F16" s="5">
        <f>'Plan studiów MS'!I40</f>
        <v>105</v>
      </c>
      <c r="G16" s="5">
        <f>'Plan studiów MS'!J40</f>
        <v>135</v>
      </c>
      <c r="H16" s="5">
        <f>'Plan studiów MS'!K40</f>
        <v>16</v>
      </c>
      <c r="I16" s="5">
        <f>'Plan studiów MS'!L40</f>
        <v>0</v>
      </c>
      <c r="J16" s="5">
        <f>'Plan studiów MS'!M40</f>
        <v>0</v>
      </c>
    </row>
    <row r="17" spans="1:10" x14ac:dyDescent="0.25">
      <c r="A17" s="74" t="s">
        <v>18</v>
      </c>
      <c r="B17" s="75"/>
      <c r="C17" s="5">
        <f>'Plan studiów MS'!D41</f>
        <v>0</v>
      </c>
      <c r="D17" s="5" t="str">
        <f>'Plan studiów MS'!E41</f>
        <v>x</v>
      </c>
      <c r="E17" s="5">
        <f>'Plan studiów MS'!H41</f>
        <v>30</v>
      </c>
      <c r="F17" s="5">
        <f>'Plan studiów MS'!I41</f>
        <v>0</v>
      </c>
      <c r="G17" s="5">
        <f>'Plan studiów MS'!J41</f>
        <v>30</v>
      </c>
      <c r="H17" s="5">
        <f>'Plan studiów MS'!K41</f>
        <v>0</v>
      </c>
      <c r="I17" s="5">
        <f>'Plan studiów MS'!L41</f>
        <v>0</v>
      </c>
      <c r="J17" s="5">
        <f>'Plan studiów MS'!M41</f>
        <v>0</v>
      </c>
    </row>
    <row r="18" spans="1:10" x14ac:dyDescent="0.25">
      <c r="A18" s="74" t="s">
        <v>19</v>
      </c>
      <c r="B18" s="75"/>
      <c r="C18" s="5">
        <f>'Plan studiów MS'!D42</f>
        <v>0</v>
      </c>
      <c r="D18" s="5" t="str">
        <f>'Plan studiów MS'!E42</f>
        <v>x</v>
      </c>
      <c r="E18" s="5">
        <f>'Plan studiów MS'!H42</f>
        <v>0</v>
      </c>
      <c r="F18" s="5">
        <f>'Plan studiów MS'!I42</f>
        <v>0</v>
      </c>
      <c r="G18" s="5">
        <f>'Plan studiów MS'!J42</f>
        <v>0</v>
      </c>
      <c r="H18" s="5">
        <f>'Plan studiów MS'!K42</f>
        <v>0</v>
      </c>
      <c r="I18" s="5">
        <f>'Plan studiów MS'!L42</f>
        <v>0</v>
      </c>
      <c r="J18" s="5">
        <f>'Plan studiów MS'!M42</f>
        <v>0</v>
      </c>
    </row>
    <row r="19" spans="1:10" x14ac:dyDescent="0.25">
      <c r="A19" s="65" t="s">
        <v>22</v>
      </c>
      <c r="B19" s="66"/>
      <c r="C19" s="66"/>
      <c r="D19" s="66"/>
      <c r="E19" s="66"/>
      <c r="F19" s="66"/>
      <c r="G19" s="66"/>
      <c r="H19" s="66"/>
      <c r="I19" s="66"/>
      <c r="J19" s="67"/>
    </row>
    <row r="20" spans="1:10" x14ac:dyDescent="0.25">
      <c r="A20" s="74" t="s">
        <v>17</v>
      </c>
      <c r="B20" s="75"/>
      <c r="C20" s="5">
        <f>'Plan studiów MS'!D63</f>
        <v>53</v>
      </c>
      <c r="D20" s="5" t="str">
        <f>'Plan studiów MS'!E63</f>
        <v>x</v>
      </c>
      <c r="E20" s="5">
        <f>'Plan studiów MS'!H63</f>
        <v>720</v>
      </c>
      <c r="F20" s="5">
        <f>'Plan studiów MS'!I63</f>
        <v>330</v>
      </c>
      <c r="G20" s="5">
        <f>'Plan studiów MS'!J63</f>
        <v>390</v>
      </c>
      <c r="H20" s="5">
        <f>'Plan studiów MS'!K63</f>
        <v>42</v>
      </c>
      <c r="I20" s="5">
        <f>'Plan studiów MS'!L63</f>
        <v>0</v>
      </c>
      <c r="J20" s="5">
        <f>'Plan studiów MS'!M63</f>
        <v>0</v>
      </c>
    </row>
    <row r="21" spans="1:10" x14ac:dyDescent="0.25">
      <c r="A21" s="74" t="s">
        <v>18</v>
      </c>
      <c r="B21" s="75"/>
      <c r="C21" s="5">
        <f>'Plan studiów MS'!D64</f>
        <v>5</v>
      </c>
      <c r="D21" s="5" t="str">
        <f>'Plan studiów MS'!E64</f>
        <v>x</v>
      </c>
      <c r="E21" s="5">
        <f>'Plan studiów MS'!H64</f>
        <v>75</v>
      </c>
      <c r="F21" s="5">
        <f>'Plan studiów MS'!I64</f>
        <v>0</v>
      </c>
      <c r="G21" s="5">
        <f>'Plan studiów MS'!J64</f>
        <v>75</v>
      </c>
      <c r="H21" s="5">
        <f>'Plan studiów MS'!K64</f>
        <v>0</v>
      </c>
      <c r="I21" s="5">
        <f>'Plan studiów MS'!L64</f>
        <v>0</v>
      </c>
      <c r="J21" s="5">
        <f>'Plan studiów MS'!M64</f>
        <v>0</v>
      </c>
    </row>
    <row r="22" spans="1:10" x14ac:dyDescent="0.25">
      <c r="A22" s="74" t="s">
        <v>19</v>
      </c>
      <c r="B22" s="75"/>
      <c r="C22" s="5">
        <f>'Plan studiów MS'!D65</f>
        <v>53</v>
      </c>
      <c r="D22" s="5" t="str">
        <f>'Plan studiów MS'!E65</f>
        <v>x</v>
      </c>
      <c r="E22" s="5">
        <f>'Plan studiów MS'!H65</f>
        <v>720</v>
      </c>
      <c r="F22" s="5">
        <f>'Plan studiów MS'!I65</f>
        <v>330</v>
      </c>
      <c r="G22" s="5">
        <f>'Plan studiów MS'!J65</f>
        <v>390</v>
      </c>
      <c r="H22" s="5">
        <f>'Plan studiów MS'!K65</f>
        <v>42</v>
      </c>
      <c r="I22" s="5">
        <f>'Plan studiów MS'!L65</f>
        <v>0</v>
      </c>
      <c r="J22" s="5">
        <f>'Plan studiów MS'!M65</f>
        <v>0</v>
      </c>
    </row>
    <row r="23" spans="1:10" x14ac:dyDescent="0.25">
      <c r="A23" s="65" t="s">
        <v>23</v>
      </c>
      <c r="B23" s="66"/>
      <c r="C23" s="66"/>
      <c r="D23" s="66"/>
      <c r="E23" s="66"/>
      <c r="F23" s="66"/>
      <c r="G23" s="66"/>
      <c r="H23" s="66"/>
      <c r="I23" s="66"/>
      <c r="J23" s="67"/>
    </row>
    <row r="24" spans="1:10" x14ac:dyDescent="0.25">
      <c r="A24" s="74" t="s">
        <v>17</v>
      </c>
      <c r="B24" s="75"/>
      <c r="C24" s="5">
        <f>'Plan studiów MS'!D68</f>
        <v>6</v>
      </c>
      <c r="D24" s="5" t="str">
        <f>'Plan studiów MS'!E68</f>
        <v>x</v>
      </c>
      <c r="E24" s="5">
        <f>'Plan studiów MS'!H67</f>
        <v>0</v>
      </c>
      <c r="F24" s="5">
        <f>'Plan studiów MS'!I67</f>
        <v>0</v>
      </c>
      <c r="G24" s="5">
        <f>'Plan studiów MS'!J67</f>
        <v>0</v>
      </c>
      <c r="H24" s="5">
        <f>'Plan studiów MS'!K67</f>
        <v>0</v>
      </c>
      <c r="I24" s="5">
        <f>'Plan studiów MS'!L67</f>
        <v>160</v>
      </c>
      <c r="J24" s="5">
        <f>'Plan studiów MS'!M67</f>
        <v>0</v>
      </c>
    </row>
    <row r="25" spans="1:10" x14ac:dyDescent="0.25">
      <c r="A25" s="74" t="s">
        <v>18</v>
      </c>
      <c r="B25" s="75"/>
      <c r="C25" s="5">
        <f>'Plan studiów MS'!D69</f>
        <v>6</v>
      </c>
      <c r="D25" s="5" t="str">
        <f>'Plan studiów MS'!E69</f>
        <v>x</v>
      </c>
      <c r="E25" s="5">
        <f>'Plan studiów MS'!H68</f>
        <v>0</v>
      </c>
      <c r="F25" s="5">
        <f>'Plan studiów MS'!I68</f>
        <v>0</v>
      </c>
      <c r="G25" s="5">
        <f>'Plan studiów MS'!J68</f>
        <v>0</v>
      </c>
      <c r="H25" s="5">
        <f>'Plan studiów MS'!K68</f>
        <v>0</v>
      </c>
      <c r="I25" s="5">
        <f>'Plan studiów MS'!L68</f>
        <v>160</v>
      </c>
      <c r="J25" s="5">
        <f>'Plan studiów MS'!M68</f>
        <v>0</v>
      </c>
    </row>
    <row r="26" spans="1:10" x14ac:dyDescent="0.25">
      <c r="A26" s="74" t="s">
        <v>19</v>
      </c>
      <c r="B26" s="75"/>
      <c r="C26" s="5">
        <f>'Plan studiów MS'!D70</f>
        <v>6</v>
      </c>
      <c r="D26" s="5" t="str">
        <f>'Plan studiów MS'!E70</f>
        <v>x</v>
      </c>
      <c r="E26" s="5">
        <f>'Plan studiów MS'!H69</f>
        <v>0</v>
      </c>
      <c r="F26" s="5">
        <f>'Plan studiów MS'!I69</f>
        <v>0</v>
      </c>
      <c r="G26" s="5">
        <f>'Plan studiów MS'!J69</f>
        <v>0</v>
      </c>
      <c r="H26" s="5">
        <f>'Plan studiów MS'!K69</f>
        <v>0</v>
      </c>
      <c r="I26" s="5">
        <f>'Plan studiów MS'!L69</f>
        <v>160</v>
      </c>
      <c r="J26" s="5">
        <f>'Plan studiów MS'!M69</f>
        <v>0</v>
      </c>
    </row>
    <row r="27" spans="1:10" x14ac:dyDescent="0.25">
      <c r="A27" s="65" t="s">
        <v>24</v>
      </c>
      <c r="B27" s="66"/>
      <c r="C27" s="66"/>
      <c r="D27" s="66"/>
      <c r="E27" s="66"/>
      <c r="F27" s="66"/>
      <c r="G27" s="66"/>
      <c r="H27" s="66"/>
      <c r="I27" s="66"/>
      <c r="J27" s="67"/>
    </row>
    <row r="28" spans="1:10" x14ac:dyDescent="0.25">
      <c r="A28" s="74" t="s">
        <v>17</v>
      </c>
      <c r="B28" s="75"/>
      <c r="C28" s="5">
        <f>'Plan studiów MS'!D77</f>
        <v>21.5</v>
      </c>
      <c r="D28" s="5" t="str">
        <f>'Plan studiów MS'!E77</f>
        <v>x</v>
      </c>
      <c r="E28" s="5">
        <f>'Plan studiów MS'!H77</f>
        <v>12</v>
      </c>
      <c r="F28" s="5">
        <f>'Plan studiów MS'!I77</f>
        <v>12</v>
      </c>
      <c r="G28" s="5">
        <f>'Plan studiów MS'!J77</f>
        <v>0</v>
      </c>
      <c r="H28" s="5">
        <f>'Plan studiów MS'!K77</f>
        <v>0</v>
      </c>
      <c r="I28" s="5">
        <f>'Plan studiów MS'!L77</f>
        <v>0</v>
      </c>
      <c r="J28" s="5">
        <f>'Plan studiów MS'!M77</f>
        <v>500</v>
      </c>
    </row>
    <row r="29" spans="1:10" x14ac:dyDescent="0.25">
      <c r="A29" s="74" t="s">
        <v>18</v>
      </c>
      <c r="B29" s="75"/>
      <c r="C29" s="5" t="str">
        <f>'Plan studiów MS'!D78</f>
        <v>x</v>
      </c>
      <c r="D29" s="5" t="str">
        <f>'Plan studiów MS'!E78</f>
        <v>x</v>
      </c>
      <c r="E29" s="5" t="str">
        <f>'Plan studiów MS'!H78</f>
        <v>x</v>
      </c>
      <c r="F29" s="5" t="str">
        <f>'Plan studiów MS'!I78</f>
        <v>x</v>
      </c>
      <c r="G29" s="5" t="str">
        <f>'Plan studiów MS'!J78</f>
        <v>x</v>
      </c>
      <c r="H29" s="5" t="str">
        <f>'Plan studiów MS'!K78</f>
        <v>x</v>
      </c>
      <c r="I29" s="5" t="str">
        <f>'Plan studiów MS'!L78</f>
        <v>x</v>
      </c>
      <c r="J29" s="5" t="str">
        <f>'Plan studiów MS'!M78</f>
        <v>x</v>
      </c>
    </row>
    <row r="30" spans="1:10" x14ac:dyDescent="0.25">
      <c r="A30" s="74" t="s">
        <v>19</v>
      </c>
      <c r="B30" s="75"/>
      <c r="C30" s="5">
        <f>'Plan studiów MS'!D79</f>
        <v>20</v>
      </c>
      <c r="D30" s="5" t="str">
        <f>'Plan studiów MS'!E79</f>
        <v>x</v>
      </c>
      <c r="E30" s="5">
        <f>'Plan studiów MS'!H79</f>
        <v>0</v>
      </c>
      <c r="F30" s="5">
        <f>'Plan studiów MS'!I79</f>
        <v>0</v>
      </c>
      <c r="G30" s="5">
        <f>'Plan studiów MS'!J79</f>
        <v>0</v>
      </c>
      <c r="H30" s="5">
        <f>'Plan studiów MS'!K79</f>
        <v>0</v>
      </c>
      <c r="I30" s="5">
        <f>'Plan studiów MS'!L79</f>
        <v>0</v>
      </c>
      <c r="J30" s="5">
        <f>'Plan studiów MS'!M79</f>
        <v>500</v>
      </c>
    </row>
    <row r="34" spans="1:9" ht="34.5" customHeight="1" x14ac:dyDescent="0.25">
      <c r="A34" s="93" t="s">
        <v>28</v>
      </c>
      <c r="B34" s="94" t="s">
        <v>29</v>
      </c>
      <c r="C34" s="95" t="s">
        <v>33</v>
      </c>
      <c r="D34" s="96"/>
      <c r="I34" s="10"/>
    </row>
    <row r="35" spans="1:9" x14ac:dyDescent="0.25">
      <c r="A35" s="91"/>
      <c r="B35" s="91"/>
      <c r="C35" s="13" t="s">
        <v>30</v>
      </c>
      <c r="D35" s="13" t="s">
        <v>31</v>
      </c>
    </row>
    <row r="36" spans="1:9" x14ac:dyDescent="0.25">
      <c r="A36" s="91" t="s">
        <v>32</v>
      </c>
      <c r="B36" s="92"/>
      <c r="C36" s="5">
        <v>120</v>
      </c>
      <c r="D36" s="52">
        <v>1</v>
      </c>
    </row>
    <row r="37" spans="1:9" ht="30" x14ac:dyDescent="0.25">
      <c r="A37" s="9">
        <v>1</v>
      </c>
      <c r="B37" s="11" t="s">
        <v>34</v>
      </c>
      <c r="C37" s="9">
        <v>63</v>
      </c>
      <c r="D37" s="56">
        <f>C37/120</f>
        <v>0.52500000000000002</v>
      </c>
    </row>
    <row r="38" spans="1:9" x14ac:dyDescent="0.25">
      <c r="A38" s="9">
        <v>2</v>
      </c>
      <c r="B38" s="6" t="s">
        <v>35</v>
      </c>
      <c r="C38" s="5">
        <f>C12</f>
        <v>15.5</v>
      </c>
      <c r="D38" s="54">
        <f>C38/C36</f>
        <v>0.12916666666666668</v>
      </c>
    </row>
    <row r="39" spans="1:9" ht="30" x14ac:dyDescent="0.25">
      <c r="A39" s="9">
        <v>3</v>
      </c>
      <c r="B39" s="11" t="s">
        <v>36</v>
      </c>
      <c r="C39" s="9">
        <v>11</v>
      </c>
      <c r="D39" s="56">
        <f>C39/120</f>
        <v>9.166666666666666E-2</v>
      </c>
    </row>
    <row r="40" spans="1:9" x14ac:dyDescent="0.25">
      <c r="A40" s="9">
        <v>4</v>
      </c>
      <c r="B40" s="6" t="s">
        <v>37</v>
      </c>
      <c r="C40" s="5">
        <v>7.5</v>
      </c>
      <c r="D40" s="54">
        <f>C40/C36</f>
        <v>6.25E-2</v>
      </c>
    </row>
    <row r="41" spans="1:9" x14ac:dyDescent="0.25">
      <c r="A41" s="9">
        <v>5</v>
      </c>
      <c r="B41" s="6" t="s">
        <v>38</v>
      </c>
      <c r="C41" s="5">
        <v>83</v>
      </c>
      <c r="D41" s="54">
        <f>C41/C36</f>
        <v>0.69166666666666665</v>
      </c>
    </row>
    <row r="42" spans="1:9" x14ac:dyDescent="0.25">
      <c r="A42" s="9">
        <v>6</v>
      </c>
      <c r="B42" s="6" t="s">
        <v>39</v>
      </c>
      <c r="C42" s="5">
        <v>6</v>
      </c>
      <c r="D42" s="54">
        <f>C42/120</f>
        <v>0.05</v>
      </c>
    </row>
    <row r="43" spans="1:9" x14ac:dyDescent="0.25">
      <c r="A43" s="9">
        <v>7</v>
      </c>
      <c r="B43" s="6" t="s">
        <v>40</v>
      </c>
      <c r="C43" s="5">
        <v>0</v>
      </c>
      <c r="D43" s="5">
        <v>0</v>
      </c>
    </row>
    <row r="44" spans="1:9" x14ac:dyDescent="0.25">
      <c r="A44" s="9">
        <v>8</v>
      </c>
      <c r="B44" s="6" t="s">
        <v>41</v>
      </c>
      <c r="C44" s="5">
        <v>2</v>
      </c>
      <c r="D44" s="54">
        <f>C44/120</f>
        <v>1.6666666666666666E-2</v>
      </c>
    </row>
    <row r="45" spans="1:9" ht="30" x14ac:dyDescent="0.25">
      <c r="A45" s="9">
        <v>9</v>
      </c>
      <c r="B45" s="11" t="s">
        <v>42</v>
      </c>
      <c r="C45" s="9">
        <v>5</v>
      </c>
      <c r="D45" s="56">
        <f>C45/120</f>
        <v>4.1666666666666664E-2</v>
      </c>
    </row>
    <row r="46" spans="1:9" ht="30" x14ac:dyDescent="0.25">
      <c r="A46" s="9">
        <v>10</v>
      </c>
      <c r="B46" s="11" t="s">
        <v>43</v>
      </c>
      <c r="C46" s="9" t="s">
        <v>109</v>
      </c>
      <c r="D46" s="9" t="s">
        <v>109</v>
      </c>
    </row>
    <row r="47" spans="1:9" ht="60" x14ac:dyDescent="0.25">
      <c r="A47" s="9">
        <v>11</v>
      </c>
      <c r="B47" s="12" t="s">
        <v>44</v>
      </c>
      <c r="C47" s="9">
        <f>120-14.5</f>
        <v>105.5</v>
      </c>
      <c r="D47" s="56">
        <f>C47/C36</f>
        <v>0.87916666666666665</v>
      </c>
    </row>
    <row r="50" spans="1:3" ht="30" x14ac:dyDescent="0.25">
      <c r="A50" s="14" t="s">
        <v>45</v>
      </c>
      <c r="B50" s="15" t="s">
        <v>46</v>
      </c>
      <c r="C50" s="14" t="s">
        <v>31</v>
      </c>
    </row>
    <row r="51" spans="1:3" x14ac:dyDescent="0.25">
      <c r="A51" s="5">
        <v>1</v>
      </c>
      <c r="B51" s="6" t="s">
        <v>110</v>
      </c>
      <c r="C51" s="57">
        <v>1</v>
      </c>
    </row>
    <row r="52" spans="1:3" x14ac:dyDescent="0.25">
      <c r="A52" s="65" t="s">
        <v>47</v>
      </c>
      <c r="B52" s="67"/>
      <c r="C52" s="16">
        <v>1</v>
      </c>
    </row>
  </sheetData>
  <mergeCells count="38">
    <mergeCell ref="A52:B52"/>
    <mergeCell ref="A25:B25"/>
    <mergeCell ref="A26:B26"/>
    <mergeCell ref="A27:J27"/>
    <mergeCell ref="A28:B28"/>
    <mergeCell ref="A29:B29"/>
    <mergeCell ref="A30:B30"/>
    <mergeCell ref="A34:A35"/>
    <mergeCell ref="B34:B35"/>
    <mergeCell ref="A36:B36"/>
    <mergeCell ref="C34:D34"/>
    <mergeCell ref="A11:J11"/>
    <mergeCell ref="A24:B24"/>
    <mergeCell ref="A13:B13"/>
    <mergeCell ref="A14:B14"/>
    <mergeCell ref="A15:J15"/>
    <mergeCell ref="A16:B16"/>
    <mergeCell ref="A17:B17"/>
    <mergeCell ref="A18:B18"/>
    <mergeCell ref="A19:J19"/>
    <mergeCell ref="A20:B20"/>
    <mergeCell ref="A21:B21"/>
    <mergeCell ref="A22:B22"/>
    <mergeCell ref="A23:J23"/>
    <mergeCell ref="A12:B12"/>
    <mergeCell ref="A7:J7"/>
    <mergeCell ref="A8:B8"/>
    <mergeCell ref="A9:B9"/>
    <mergeCell ref="A10:B10"/>
    <mergeCell ref="E3:H3"/>
    <mergeCell ref="I3:I4"/>
    <mergeCell ref="J3:J4"/>
    <mergeCell ref="A5:B5"/>
    <mergeCell ref="A6:J6"/>
    <mergeCell ref="A3:A4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scale="95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D630E-1023-4A18-8B87-9569F89141BE}">
  <sheetPr>
    <pageSetUpPr fitToPage="1"/>
  </sheetPr>
  <dimension ref="A1:M130"/>
  <sheetViews>
    <sheetView topLeftCell="A55" workbookViewId="0">
      <selection activeCell="A92" sqref="A92:C92"/>
    </sheetView>
  </sheetViews>
  <sheetFormatPr defaultRowHeight="15" x14ac:dyDescent="0.25"/>
  <cols>
    <col min="1" max="1" width="8.85546875" customWidth="1"/>
    <col min="2" max="2" width="46.7109375" customWidth="1"/>
    <col min="3" max="3" width="5.85546875" customWidth="1"/>
    <col min="4" max="4" width="6.7109375" customWidth="1"/>
    <col min="5" max="5" width="9.85546875" customWidth="1"/>
  </cols>
  <sheetData>
    <row r="1" spans="1:13" x14ac:dyDescent="0.25">
      <c r="A1" s="88" t="s">
        <v>48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x14ac:dyDescent="0.25">
      <c r="A2" s="88" t="s">
        <v>60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5" spans="1:13" x14ac:dyDescent="0.25">
      <c r="A5" s="89" t="s">
        <v>0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x14ac:dyDescent="0.25">
      <c r="A6" s="89" t="s">
        <v>52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x14ac:dyDescent="0.25">
      <c r="A7" s="89" t="s">
        <v>53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</row>
    <row r="9" spans="1:13" x14ac:dyDescent="0.25">
      <c r="A9" s="4" t="s">
        <v>54</v>
      </c>
    </row>
    <row r="10" spans="1:13" x14ac:dyDescent="0.25">
      <c r="A10" s="4" t="s">
        <v>55</v>
      </c>
    </row>
    <row r="11" spans="1:13" x14ac:dyDescent="0.25">
      <c r="A11" s="4" t="s">
        <v>56</v>
      </c>
    </row>
    <row r="12" spans="1:13" x14ac:dyDescent="0.25">
      <c r="A12" s="4" t="s">
        <v>57</v>
      </c>
    </row>
    <row r="13" spans="1:13" x14ac:dyDescent="0.25">
      <c r="A13" s="4" t="s">
        <v>58</v>
      </c>
    </row>
    <row r="14" spans="1:13" x14ac:dyDescent="0.25">
      <c r="A14" s="4" t="s">
        <v>59</v>
      </c>
    </row>
    <row r="16" spans="1:13" x14ac:dyDescent="0.25">
      <c r="A16" s="4" t="s">
        <v>49</v>
      </c>
    </row>
    <row r="17" spans="1:13" ht="46.5" customHeight="1" x14ac:dyDescent="0.25">
      <c r="A17" s="85" t="s">
        <v>1</v>
      </c>
      <c r="B17" s="85" t="s">
        <v>2</v>
      </c>
      <c r="C17" s="83" t="s">
        <v>3</v>
      </c>
      <c r="D17" s="83" t="s">
        <v>4</v>
      </c>
      <c r="E17" s="78" t="s">
        <v>5</v>
      </c>
      <c r="F17" s="83" t="s">
        <v>6</v>
      </c>
      <c r="G17" s="78" t="s">
        <v>7</v>
      </c>
      <c r="H17" s="80" t="s">
        <v>8</v>
      </c>
      <c r="I17" s="81"/>
      <c r="J17" s="81"/>
      <c r="K17" s="82"/>
      <c r="L17" s="83" t="s">
        <v>13</v>
      </c>
      <c r="M17" s="83" t="s">
        <v>14</v>
      </c>
    </row>
    <row r="18" spans="1:13" ht="72" customHeight="1" x14ac:dyDescent="0.25">
      <c r="A18" s="86"/>
      <c r="B18" s="86"/>
      <c r="C18" s="84"/>
      <c r="D18" s="84"/>
      <c r="E18" s="79"/>
      <c r="F18" s="84"/>
      <c r="G18" s="79"/>
      <c r="H18" s="3" t="s">
        <v>9</v>
      </c>
      <c r="I18" s="1" t="s">
        <v>10</v>
      </c>
      <c r="J18" s="1" t="s">
        <v>11</v>
      </c>
      <c r="K18" s="2" t="s">
        <v>12</v>
      </c>
      <c r="L18" s="84"/>
      <c r="M18" s="84"/>
    </row>
    <row r="19" spans="1:13" x14ac:dyDescent="0.25">
      <c r="A19" s="65" t="s">
        <v>15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</row>
    <row r="20" spans="1:13" x14ac:dyDescent="0.25">
      <c r="A20" s="65" t="s">
        <v>16</v>
      </c>
      <c r="B20" s="6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90"/>
    </row>
    <row r="21" spans="1:13" x14ac:dyDescent="0.25">
      <c r="A21" s="21">
        <v>1</v>
      </c>
      <c r="B21" s="27" t="s">
        <v>121</v>
      </c>
      <c r="C21" s="29">
        <v>1</v>
      </c>
      <c r="D21" s="29">
        <v>2</v>
      </c>
      <c r="E21" s="24">
        <v>0</v>
      </c>
      <c r="F21" s="29" t="s">
        <v>67</v>
      </c>
      <c r="G21" s="24" t="s">
        <v>69</v>
      </c>
      <c r="H21" s="24">
        <f t="shared" ref="H21:H22" si="0">I21+J21</f>
        <v>30</v>
      </c>
      <c r="I21" s="29">
        <v>30</v>
      </c>
      <c r="J21" s="29"/>
      <c r="K21" s="24">
        <v>1</v>
      </c>
      <c r="L21" s="24">
        <v>0</v>
      </c>
      <c r="M21" s="24">
        <v>0</v>
      </c>
    </row>
    <row r="22" spans="1:13" x14ac:dyDescent="0.25">
      <c r="A22" s="22">
        <v>2</v>
      </c>
      <c r="B22" s="27" t="s">
        <v>65</v>
      </c>
      <c r="C22" s="29">
        <v>1</v>
      </c>
      <c r="D22" s="29">
        <v>2</v>
      </c>
      <c r="E22" s="24">
        <v>0</v>
      </c>
      <c r="F22" s="29" t="s">
        <v>67</v>
      </c>
      <c r="G22" s="24" t="s">
        <v>68</v>
      </c>
      <c r="H22" s="24">
        <f t="shared" si="0"/>
        <v>30</v>
      </c>
      <c r="I22" s="29"/>
      <c r="J22" s="29">
        <v>30</v>
      </c>
      <c r="K22" s="24">
        <v>1</v>
      </c>
      <c r="L22" s="24">
        <v>0</v>
      </c>
      <c r="M22" s="24">
        <v>0</v>
      </c>
    </row>
    <row r="23" spans="1:13" x14ac:dyDescent="0.25">
      <c r="A23" s="74" t="s">
        <v>17</v>
      </c>
      <c r="B23" s="75"/>
      <c r="C23" s="76"/>
      <c r="D23" s="5">
        <f>SUM(D21:D22)</f>
        <v>4</v>
      </c>
      <c r="E23" s="5" t="s">
        <v>70</v>
      </c>
      <c r="F23" s="5" t="s">
        <v>70</v>
      </c>
      <c r="G23" s="5" t="s">
        <v>70</v>
      </c>
      <c r="H23" s="5">
        <f t="shared" ref="H23:M23" si="1">SUM(H21:H22)</f>
        <v>60</v>
      </c>
      <c r="I23" s="5">
        <f t="shared" si="1"/>
        <v>30</v>
      </c>
      <c r="J23" s="5">
        <f t="shared" si="1"/>
        <v>30</v>
      </c>
      <c r="K23" s="5">
        <f t="shared" si="1"/>
        <v>2</v>
      </c>
      <c r="L23" s="5">
        <f t="shared" si="1"/>
        <v>0</v>
      </c>
      <c r="M23" s="5">
        <f t="shared" si="1"/>
        <v>0</v>
      </c>
    </row>
    <row r="24" spans="1:13" x14ac:dyDescent="0.25">
      <c r="A24" s="74" t="s">
        <v>18</v>
      </c>
      <c r="B24" s="75"/>
      <c r="C24" s="76"/>
      <c r="D24" s="5">
        <f>SUM(E21:E22)</f>
        <v>0</v>
      </c>
      <c r="E24" s="5" t="s">
        <v>70</v>
      </c>
      <c r="F24" s="5" t="s">
        <v>70</v>
      </c>
      <c r="G24" s="5" t="s">
        <v>70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x14ac:dyDescent="0.25">
      <c r="A25" s="74" t="s">
        <v>19</v>
      </c>
      <c r="B25" s="75"/>
      <c r="C25" s="76"/>
      <c r="D25" s="5">
        <v>2</v>
      </c>
      <c r="E25" s="5" t="s">
        <v>70</v>
      </c>
      <c r="F25" s="5" t="s">
        <v>70</v>
      </c>
      <c r="G25" s="5" t="s">
        <v>70</v>
      </c>
      <c r="H25" s="5">
        <v>30</v>
      </c>
      <c r="I25" s="5">
        <v>30</v>
      </c>
      <c r="J25" s="5">
        <v>0</v>
      </c>
      <c r="K25" s="5">
        <v>1</v>
      </c>
      <c r="L25" s="5">
        <v>0</v>
      </c>
      <c r="M25" s="5">
        <v>0</v>
      </c>
    </row>
    <row r="26" spans="1:13" x14ac:dyDescent="0.25">
      <c r="A26" s="65" t="s">
        <v>20</v>
      </c>
      <c r="B26" s="66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90"/>
    </row>
    <row r="27" spans="1:13" x14ac:dyDescent="0.25">
      <c r="A27" s="5">
        <v>1</v>
      </c>
      <c r="B27" s="34" t="s">
        <v>71</v>
      </c>
      <c r="C27" s="35">
        <v>1</v>
      </c>
      <c r="D27" s="35">
        <v>6</v>
      </c>
      <c r="E27" s="5">
        <v>0</v>
      </c>
      <c r="F27" s="36" t="s">
        <v>74</v>
      </c>
      <c r="G27" s="5" t="s">
        <v>68</v>
      </c>
      <c r="H27" s="5">
        <f>I27+J27</f>
        <v>90</v>
      </c>
      <c r="I27" s="37">
        <v>45</v>
      </c>
      <c r="J27" s="37">
        <v>45</v>
      </c>
      <c r="K27" s="5">
        <v>4</v>
      </c>
      <c r="L27" s="5">
        <v>0</v>
      </c>
      <c r="M27" s="5">
        <v>0</v>
      </c>
    </row>
    <row r="28" spans="1:13" x14ac:dyDescent="0.25">
      <c r="A28" s="5">
        <v>2</v>
      </c>
      <c r="B28" s="34" t="s">
        <v>72</v>
      </c>
      <c r="C28" s="35">
        <v>1</v>
      </c>
      <c r="D28" s="35">
        <v>5</v>
      </c>
      <c r="E28" s="5">
        <v>0</v>
      </c>
      <c r="F28" s="38" t="s">
        <v>74</v>
      </c>
      <c r="G28" s="5" t="s">
        <v>68</v>
      </c>
      <c r="H28" s="5">
        <f t="shared" ref="H28" si="2">I28+J28</f>
        <v>60</v>
      </c>
      <c r="I28" s="39">
        <v>30</v>
      </c>
      <c r="J28" s="39">
        <v>30</v>
      </c>
      <c r="K28" s="5">
        <v>4</v>
      </c>
      <c r="L28" s="5">
        <v>0</v>
      </c>
      <c r="M28" s="5">
        <v>0</v>
      </c>
    </row>
    <row r="29" spans="1:13" x14ac:dyDescent="0.25">
      <c r="A29" s="74" t="s">
        <v>17</v>
      </c>
      <c r="B29" s="75"/>
      <c r="C29" s="87"/>
      <c r="D29" s="40">
        <f>SUM(D27:D28)</f>
        <v>11</v>
      </c>
      <c r="E29" s="5" t="s">
        <v>70</v>
      </c>
      <c r="F29" s="5" t="s">
        <v>70</v>
      </c>
      <c r="G29" s="5" t="s">
        <v>70</v>
      </c>
      <c r="H29" s="40">
        <f t="shared" ref="H29:M29" si="3">SUM(H27:H28)</f>
        <v>150</v>
      </c>
      <c r="I29" s="40">
        <f t="shared" si="3"/>
        <v>75</v>
      </c>
      <c r="J29" s="40">
        <f t="shared" si="3"/>
        <v>75</v>
      </c>
      <c r="K29" s="40">
        <f t="shared" si="3"/>
        <v>8</v>
      </c>
      <c r="L29" s="40">
        <f t="shared" si="3"/>
        <v>0</v>
      </c>
      <c r="M29" s="40">
        <f t="shared" si="3"/>
        <v>0</v>
      </c>
    </row>
    <row r="30" spans="1:13" x14ac:dyDescent="0.25">
      <c r="A30" s="74" t="s">
        <v>18</v>
      </c>
      <c r="B30" s="75"/>
      <c r="C30" s="76"/>
      <c r="D30" s="5">
        <v>0</v>
      </c>
      <c r="E30" s="5" t="s">
        <v>70</v>
      </c>
      <c r="F30" s="5" t="s">
        <v>70</v>
      </c>
      <c r="G30" s="5" t="s">
        <v>70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x14ac:dyDescent="0.25">
      <c r="A31" s="74" t="s">
        <v>19</v>
      </c>
      <c r="B31" s="75"/>
      <c r="C31" s="76"/>
      <c r="D31" s="5">
        <v>0</v>
      </c>
      <c r="E31" s="5" t="s">
        <v>70</v>
      </c>
      <c r="F31" s="5" t="s">
        <v>70</v>
      </c>
      <c r="G31" s="5" t="s">
        <v>70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s="4" customFormat="1" x14ac:dyDescent="0.25">
      <c r="A32" s="65" t="s">
        <v>22</v>
      </c>
      <c r="B32" s="66"/>
      <c r="C32" s="66"/>
      <c r="D32" s="66"/>
      <c r="E32" s="66"/>
      <c r="F32" s="66"/>
      <c r="G32" s="66"/>
      <c r="H32" s="77"/>
      <c r="I32" s="77"/>
      <c r="J32" s="77"/>
      <c r="K32" s="77"/>
      <c r="L32" s="77"/>
      <c r="M32" s="90"/>
    </row>
    <row r="33" spans="1:13" x14ac:dyDescent="0.25">
      <c r="A33" s="46">
        <v>1</v>
      </c>
      <c r="B33" s="31" t="s">
        <v>78</v>
      </c>
      <c r="C33" s="32">
        <v>1</v>
      </c>
      <c r="D33" s="32">
        <v>4.5</v>
      </c>
      <c r="E33" s="43">
        <v>0</v>
      </c>
      <c r="F33" s="44" t="s">
        <v>74</v>
      </c>
      <c r="G33" s="43" t="s">
        <v>69</v>
      </c>
      <c r="H33" s="43">
        <f>I33+J33</f>
        <v>60</v>
      </c>
      <c r="I33" s="36">
        <v>30</v>
      </c>
      <c r="J33" s="36">
        <v>30</v>
      </c>
      <c r="K33" s="36">
        <v>4</v>
      </c>
      <c r="L33" s="5">
        <v>0</v>
      </c>
      <c r="M33" s="5">
        <v>0</v>
      </c>
    </row>
    <row r="34" spans="1:13" x14ac:dyDescent="0.25">
      <c r="A34" s="46">
        <v>2</v>
      </c>
      <c r="B34" s="31" t="s">
        <v>79</v>
      </c>
      <c r="C34" s="32">
        <v>1</v>
      </c>
      <c r="D34" s="32">
        <v>4.5</v>
      </c>
      <c r="E34" s="43">
        <v>0</v>
      </c>
      <c r="F34" s="44" t="s">
        <v>74</v>
      </c>
      <c r="G34" s="43" t="s">
        <v>69</v>
      </c>
      <c r="H34" s="43">
        <f t="shared" ref="H34:H36" si="4">I34+J34</f>
        <v>60</v>
      </c>
      <c r="I34" s="45">
        <v>30</v>
      </c>
      <c r="J34" s="45">
        <v>30</v>
      </c>
      <c r="K34" s="45">
        <v>4</v>
      </c>
      <c r="L34" s="5">
        <v>0</v>
      </c>
      <c r="M34" s="5">
        <v>0</v>
      </c>
    </row>
    <row r="35" spans="1:13" x14ac:dyDescent="0.25">
      <c r="A35" s="46">
        <v>3</v>
      </c>
      <c r="B35" s="31" t="s">
        <v>80</v>
      </c>
      <c r="C35" s="32">
        <v>1</v>
      </c>
      <c r="D35" s="32">
        <v>2</v>
      </c>
      <c r="E35" s="43">
        <v>0</v>
      </c>
      <c r="F35" s="44" t="s">
        <v>67</v>
      </c>
      <c r="G35" s="43" t="s">
        <v>69</v>
      </c>
      <c r="H35" s="43">
        <f t="shared" si="4"/>
        <v>30</v>
      </c>
      <c r="I35" s="45"/>
      <c r="J35" s="45">
        <v>30</v>
      </c>
      <c r="K35" s="45">
        <v>2</v>
      </c>
      <c r="L35" s="5">
        <v>0</v>
      </c>
      <c r="M35" s="5">
        <v>0</v>
      </c>
    </row>
    <row r="36" spans="1:13" x14ac:dyDescent="0.25">
      <c r="A36" s="43">
        <v>4</v>
      </c>
      <c r="B36" s="31" t="s">
        <v>91</v>
      </c>
      <c r="C36" s="32">
        <v>1</v>
      </c>
      <c r="D36" s="32">
        <v>2.5</v>
      </c>
      <c r="E36" s="43">
        <v>0</v>
      </c>
      <c r="F36" s="47" t="s">
        <v>67</v>
      </c>
      <c r="G36" s="43" t="s">
        <v>69</v>
      </c>
      <c r="H36" s="43">
        <f t="shared" si="4"/>
        <v>30</v>
      </c>
      <c r="I36" s="48">
        <v>30</v>
      </c>
      <c r="J36" s="48"/>
      <c r="K36" s="36">
        <v>2</v>
      </c>
      <c r="L36" s="43">
        <v>0</v>
      </c>
      <c r="M36" s="43">
        <v>0</v>
      </c>
    </row>
    <row r="37" spans="1:13" x14ac:dyDescent="0.25">
      <c r="A37" s="74" t="s">
        <v>17</v>
      </c>
      <c r="B37" s="75"/>
      <c r="C37" s="76"/>
      <c r="D37" s="32">
        <f>SUM(D33:D36)</f>
        <v>13.5</v>
      </c>
      <c r="E37" s="5" t="s">
        <v>70</v>
      </c>
      <c r="F37" s="5" t="s">
        <v>70</v>
      </c>
      <c r="G37" s="5" t="s">
        <v>70</v>
      </c>
      <c r="H37" s="32">
        <f t="shared" ref="H37:M37" si="5">SUM(H33:H36)</f>
        <v>180</v>
      </c>
      <c r="I37" s="32">
        <f t="shared" si="5"/>
        <v>90</v>
      </c>
      <c r="J37" s="32">
        <f t="shared" si="5"/>
        <v>90</v>
      </c>
      <c r="K37" s="32">
        <f t="shared" si="5"/>
        <v>12</v>
      </c>
      <c r="L37" s="32">
        <f t="shared" si="5"/>
        <v>0</v>
      </c>
      <c r="M37" s="32">
        <f t="shared" si="5"/>
        <v>0</v>
      </c>
    </row>
    <row r="38" spans="1:13" x14ac:dyDescent="0.25">
      <c r="A38" s="74" t="s">
        <v>18</v>
      </c>
      <c r="B38" s="75"/>
      <c r="C38" s="76"/>
      <c r="D38" s="32">
        <f>SUM(E33:E36)</f>
        <v>0</v>
      </c>
      <c r="E38" s="5" t="s">
        <v>70</v>
      </c>
      <c r="F38" s="5" t="s">
        <v>70</v>
      </c>
      <c r="G38" s="5" t="s">
        <v>70</v>
      </c>
      <c r="H38" s="32">
        <v>75</v>
      </c>
      <c r="I38" s="32">
        <v>0</v>
      </c>
      <c r="J38" s="32">
        <v>75</v>
      </c>
      <c r="K38" s="32">
        <v>0</v>
      </c>
      <c r="L38" s="32">
        <v>0</v>
      </c>
      <c r="M38" s="32">
        <v>0</v>
      </c>
    </row>
    <row r="39" spans="1:13" x14ac:dyDescent="0.25">
      <c r="A39" s="74" t="s">
        <v>19</v>
      </c>
      <c r="B39" s="75"/>
      <c r="C39" s="76"/>
      <c r="D39" s="32">
        <v>0</v>
      </c>
      <c r="E39" s="5" t="s">
        <v>70</v>
      </c>
      <c r="F39" s="5" t="s">
        <v>70</v>
      </c>
      <c r="G39" s="5" t="s">
        <v>70</v>
      </c>
      <c r="H39" s="32">
        <f t="shared" ref="H39:M39" si="6">H37</f>
        <v>180</v>
      </c>
      <c r="I39" s="32">
        <f t="shared" si="6"/>
        <v>90</v>
      </c>
      <c r="J39" s="32">
        <f t="shared" si="6"/>
        <v>90</v>
      </c>
      <c r="K39" s="32">
        <f t="shared" si="6"/>
        <v>12</v>
      </c>
      <c r="L39" s="32">
        <f t="shared" si="6"/>
        <v>0</v>
      </c>
      <c r="M39" s="32">
        <f t="shared" si="6"/>
        <v>0</v>
      </c>
    </row>
    <row r="40" spans="1:13" x14ac:dyDescent="0.25">
      <c r="A40" s="65" t="s">
        <v>24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7"/>
    </row>
    <row r="41" spans="1:13" x14ac:dyDescent="0.25">
      <c r="A41" s="21">
        <v>1</v>
      </c>
      <c r="B41" s="25" t="s">
        <v>61</v>
      </c>
      <c r="C41" s="28">
        <v>1</v>
      </c>
      <c r="D41" s="29">
        <v>0.25</v>
      </c>
      <c r="E41" s="24">
        <v>0</v>
      </c>
      <c r="F41" s="29" t="s">
        <v>66</v>
      </c>
      <c r="G41" s="24" t="s">
        <v>68</v>
      </c>
      <c r="H41" s="24">
        <f>I41+J41</f>
        <v>2</v>
      </c>
      <c r="I41" s="29">
        <v>2</v>
      </c>
      <c r="J41" s="29">
        <v>0</v>
      </c>
      <c r="K41" s="24">
        <v>0</v>
      </c>
      <c r="L41" s="24">
        <v>0</v>
      </c>
      <c r="M41" s="24">
        <v>0</v>
      </c>
    </row>
    <row r="42" spans="1:13" x14ac:dyDescent="0.25">
      <c r="A42" s="21">
        <v>2</v>
      </c>
      <c r="B42" s="25" t="s">
        <v>62</v>
      </c>
      <c r="C42" s="28">
        <v>1</v>
      </c>
      <c r="D42" s="29">
        <v>0.25</v>
      </c>
      <c r="E42" s="24">
        <v>0</v>
      </c>
      <c r="F42" s="29" t="s">
        <v>66</v>
      </c>
      <c r="G42" s="24" t="s">
        <v>68</v>
      </c>
      <c r="H42" s="24">
        <f t="shared" ref="H42:H44" si="7">I42+J42</f>
        <v>2</v>
      </c>
      <c r="I42" s="29">
        <v>2</v>
      </c>
      <c r="J42" s="29">
        <v>0</v>
      </c>
      <c r="K42" s="24">
        <v>0</v>
      </c>
      <c r="L42" s="24">
        <v>0</v>
      </c>
      <c r="M42" s="24">
        <v>0</v>
      </c>
    </row>
    <row r="43" spans="1:13" x14ac:dyDescent="0.25">
      <c r="A43" s="21">
        <v>3</v>
      </c>
      <c r="B43" s="25" t="s">
        <v>63</v>
      </c>
      <c r="C43" s="28">
        <v>1</v>
      </c>
      <c r="D43" s="29">
        <v>0.5</v>
      </c>
      <c r="E43" s="24">
        <v>0</v>
      </c>
      <c r="F43" s="29" t="s">
        <v>66</v>
      </c>
      <c r="G43" s="24" t="s">
        <v>68</v>
      </c>
      <c r="H43" s="24">
        <f t="shared" si="7"/>
        <v>4</v>
      </c>
      <c r="I43" s="29">
        <v>4</v>
      </c>
      <c r="J43" s="29">
        <v>0</v>
      </c>
      <c r="K43" s="24">
        <v>0</v>
      </c>
      <c r="L43" s="24">
        <v>0</v>
      </c>
      <c r="M43" s="24">
        <v>0</v>
      </c>
    </row>
    <row r="44" spans="1:13" x14ac:dyDescent="0.25">
      <c r="A44" s="21">
        <v>4</v>
      </c>
      <c r="B44" s="26" t="s">
        <v>64</v>
      </c>
      <c r="C44" s="30">
        <v>1</v>
      </c>
      <c r="D44" s="29">
        <v>0.5</v>
      </c>
      <c r="E44" s="24">
        <v>0</v>
      </c>
      <c r="F44" s="29" t="s">
        <v>66</v>
      </c>
      <c r="G44" s="24" t="s">
        <v>68</v>
      </c>
      <c r="H44" s="24">
        <f t="shared" si="7"/>
        <v>4</v>
      </c>
      <c r="I44" s="29">
        <v>4</v>
      </c>
      <c r="J44" s="29">
        <v>0</v>
      </c>
      <c r="K44" s="24">
        <v>0</v>
      </c>
      <c r="L44" s="24">
        <v>0</v>
      </c>
      <c r="M44" s="24">
        <v>0</v>
      </c>
    </row>
    <row r="45" spans="1:13" x14ac:dyDescent="0.25">
      <c r="A45" s="68" t="s">
        <v>17</v>
      </c>
      <c r="B45" s="69"/>
      <c r="C45" s="70"/>
      <c r="D45" s="5">
        <f>SUM(D41:D44)</f>
        <v>1.5</v>
      </c>
      <c r="E45" s="5" t="s">
        <v>70</v>
      </c>
      <c r="F45" s="5" t="s">
        <v>70</v>
      </c>
      <c r="G45" s="5" t="s">
        <v>70</v>
      </c>
      <c r="H45" s="5">
        <f t="shared" ref="H45:M45" si="8">SUM(H41:H44)</f>
        <v>12</v>
      </c>
      <c r="I45" s="5">
        <f t="shared" si="8"/>
        <v>12</v>
      </c>
      <c r="J45" s="5">
        <f t="shared" si="8"/>
        <v>0</v>
      </c>
      <c r="K45" s="5">
        <f t="shared" si="8"/>
        <v>0</v>
      </c>
      <c r="L45" s="5">
        <f t="shared" si="8"/>
        <v>0</v>
      </c>
      <c r="M45" s="5">
        <f t="shared" si="8"/>
        <v>0</v>
      </c>
    </row>
    <row r="46" spans="1:13" x14ac:dyDescent="0.25">
      <c r="A46" s="71" t="s">
        <v>18</v>
      </c>
      <c r="B46" s="72"/>
      <c r="C46" s="73"/>
      <c r="D46" s="5" t="s">
        <v>70</v>
      </c>
      <c r="E46" s="5" t="s">
        <v>70</v>
      </c>
      <c r="F46" s="5" t="s">
        <v>70</v>
      </c>
      <c r="G46" s="5" t="s">
        <v>70</v>
      </c>
      <c r="H46" s="5" t="s">
        <v>70</v>
      </c>
      <c r="I46" s="5" t="s">
        <v>70</v>
      </c>
      <c r="J46" s="5" t="s">
        <v>70</v>
      </c>
      <c r="K46" s="5" t="s">
        <v>70</v>
      </c>
      <c r="L46" s="5" t="s">
        <v>70</v>
      </c>
      <c r="M46" s="5" t="s">
        <v>70</v>
      </c>
    </row>
    <row r="47" spans="1:13" x14ac:dyDescent="0.25">
      <c r="A47" s="71" t="s">
        <v>19</v>
      </c>
      <c r="B47" s="72"/>
      <c r="C47" s="73"/>
      <c r="D47" s="5">
        <v>0</v>
      </c>
      <c r="E47" s="5" t="s">
        <v>70</v>
      </c>
      <c r="F47" s="5" t="s">
        <v>70</v>
      </c>
      <c r="G47" s="5" t="s">
        <v>70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500</v>
      </c>
    </row>
    <row r="48" spans="1:13" x14ac:dyDescent="0.25">
      <c r="A48" s="65" t="s">
        <v>25</v>
      </c>
      <c r="B48" s="66"/>
      <c r="C48" s="67"/>
      <c r="D48" s="5">
        <f>D23+D29+D37+D45</f>
        <v>30</v>
      </c>
      <c r="E48" s="5" t="s">
        <v>70</v>
      </c>
      <c r="F48" s="5" t="s">
        <v>70</v>
      </c>
      <c r="G48" s="5" t="s">
        <v>70</v>
      </c>
      <c r="H48" s="5">
        <f t="shared" ref="H48:M48" si="9">H23+H29+H37</f>
        <v>390</v>
      </c>
      <c r="I48" s="5">
        <f t="shared" si="9"/>
        <v>195</v>
      </c>
      <c r="J48" s="5">
        <f t="shared" si="9"/>
        <v>195</v>
      </c>
      <c r="K48" s="5">
        <f t="shared" si="9"/>
        <v>22</v>
      </c>
      <c r="L48" s="5">
        <f t="shared" si="9"/>
        <v>0</v>
      </c>
      <c r="M48" s="5">
        <f t="shared" si="9"/>
        <v>0</v>
      </c>
    </row>
    <row r="49" spans="1:13" x14ac:dyDescent="0.25">
      <c r="A49" s="7"/>
      <c r="B49" s="7"/>
      <c r="C49" s="7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x14ac:dyDescent="0.25">
      <c r="A50" s="4" t="s">
        <v>50</v>
      </c>
    </row>
    <row r="51" spans="1:13" ht="46.5" customHeight="1" x14ac:dyDescent="0.25">
      <c r="A51" s="85" t="s">
        <v>1</v>
      </c>
      <c r="B51" s="85" t="s">
        <v>2</v>
      </c>
      <c r="C51" s="83" t="s">
        <v>3</v>
      </c>
      <c r="D51" s="83" t="s">
        <v>4</v>
      </c>
      <c r="E51" s="78" t="s">
        <v>5</v>
      </c>
      <c r="F51" s="83" t="s">
        <v>6</v>
      </c>
      <c r="G51" s="78" t="s">
        <v>7</v>
      </c>
      <c r="H51" s="80" t="s">
        <v>8</v>
      </c>
      <c r="I51" s="81"/>
      <c r="J51" s="81"/>
      <c r="K51" s="82"/>
      <c r="L51" s="83" t="s">
        <v>13</v>
      </c>
      <c r="M51" s="83" t="s">
        <v>14</v>
      </c>
    </row>
    <row r="52" spans="1:13" ht="72" customHeight="1" x14ac:dyDescent="0.25">
      <c r="A52" s="86"/>
      <c r="B52" s="86"/>
      <c r="C52" s="84"/>
      <c r="D52" s="84"/>
      <c r="E52" s="79"/>
      <c r="F52" s="84"/>
      <c r="G52" s="79"/>
      <c r="H52" s="3" t="s">
        <v>9</v>
      </c>
      <c r="I52" s="1" t="s">
        <v>10</v>
      </c>
      <c r="J52" s="1" t="s">
        <v>11</v>
      </c>
      <c r="K52" s="2" t="s">
        <v>12</v>
      </c>
      <c r="L52" s="84"/>
      <c r="M52" s="84"/>
    </row>
    <row r="53" spans="1:13" x14ac:dyDescent="0.25">
      <c r="A53" s="65" t="s">
        <v>15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7"/>
    </row>
    <row r="54" spans="1:13" x14ac:dyDescent="0.25">
      <c r="A54" s="65" t="s">
        <v>20</v>
      </c>
      <c r="B54" s="66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90"/>
    </row>
    <row r="55" spans="1:13" x14ac:dyDescent="0.25">
      <c r="A55" s="5">
        <v>3</v>
      </c>
      <c r="B55" s="34" t="s">
        <v>73</v>
      </c>
      <c r="C55" s="35">
        <v>2</v>
      </c>
      <c r="D55" s="35">
        <v>4.5</v>
      </c>
      <c r="E55" s="5">
        <v>0</v>
      </c>
      <c r="F55" s="36" t="s">
        <v>74</v>
      </c>
      <c r="G55" s="5" t="s">
        <v>68</v>
      </c>
      <c r="H55" s="5">
        <f t="shared" ref="H55" si="10">I55+J55</f>
        <v>60</v>
      </c>
      <c r="I55" s="37">
        <v>30</v>
      </c>
      <c r="J55" s="37">
        <v>30</v>
      </c>
      <c r="K55" s="5">
        <v>4</v>
      </c>
      <c r="L55" s="5">
        <v>0</v>
      </c>
      <c r="M55" s="5">
        <v>0</v>
      </c>
    </row>
    <row r="56" spans="1:13" x14ac:dyDescent="0.25">
      <c r="A56" s="74" t="s">
        <v>17</v>
      </c>
      <c r="B56" s="75"/>
      <c r="C56" s="87"/>
      <c r="D56" s="40">
        <f>SUM(D55:D55)</f>
        <v>4.5</v>
      </c>
      <c r="E56" s="5" t="s">
        <v>70</v>
      </c>
      <c r="F56" s="5" t="s">
        <v>70</v>
      </c>
      <c r="G56" s="5" t="s">
        <v>70</v>
      </c>
      <c r="H56" s="40">
        <f t="shared" ref="H56:M56" si="11">SUM(H55:H55)</f>
        <v>60</v>
      </c>
      <c r="I56" s="40">
        <f t="shared" si="11"/>
        <v>30</v>
      </c>
      <c r="J56" s="40">
        <f t="shared" si="11"/>
        <v>30</v>
      </c>
      <c r="K56" s="40">
        <f t="shared" si="11"/>
        <v>4</v>
      </c>
      <c r="L56" s="40">
        <f t="shared" si="11"/>
        <v>0</v>
      </c>
      <c r="M56" s="40">
        <f t="shared" si="11"/>
        <v>0</v>
      </c>
    </row>
    <row r="57" spans="1:13" x14ac:dyDescent="0.25">
      <c r="A57" s="74" t="s">
        <v>18</v>
      </c>
      <c r="B57" s="75"/>
      <c r="C57" s="76"/>
      <c r="D57" s="5">
        <v>0</v>
      </c>
      <c r="E57" s="5" t="s">
        <v>70</v>
      </c>
      <c r="F57" s="5" t="s">
        <v>70</v>
      </c>
      <c r="G57" s="5" t="s">
        <v>70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</row>
    <row r="58" spans="1:13" x14ac:dyDescent="0.25">
      <c r="A58" s="74" t="s">
        <v>19</v>
      </c>
      <c r="B58" s="75"/>
      <c r="C58" s="76"/>
      <c r="D58" s="5">
        <v>0</v>
      </c>
      <c r="E58" s="5" t="s">
        <v>70</v>
      </c>
      <c r="F58" s="5" t="s">
        <v>70</v>
      </c>
      <c r="G58" s="5" t="s">
        <v>70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</row>
    <row r="59" spans="1:13" x14ac:dyDescent="0.25">
      <c r="A59" s="65" t="s">
        <v>21</v>
      </c>
      <c r="B59" s="66"/>
      <c r="C59" s="66"/>
      <c r="D59" s="66"/>
      <c r="E59" s="66"/>
      <c r="F59" s="66"/>
      <c r="G59" s="66"/>
      <c r="H59" s="66"/>
      <c r="I59" s="77"/>
      <c r="J59" s="77"/>
      <c r="K59" s="77"/>
      <c r="L59" s="66"/>
      <c r="M59" s="67"/>
    </row>
    <row r="60" spans="1:13" x14ac:dyDescent="0.25">
      <c r="A60" s="41">
        <v>1</v>
      </c>
      <c r="B60" s="34" t="s">
        <v>123</v>
      </c>
      <c r="C60" s="35">
        <v>2</v>
      </c>
      <c r="D60" s="35">
        <v>2</v>
      </c>
      <c r="E60" s="5">
        <v>0</v>
      </c>
      <c r="F60" s="23" t="s">
        <v>107</v>
      </c>
      <c r="G60" s="5" t="s">
        <v>68</v>
      </c>
      <c r="H60" s="42">
        <f>I60+J60</f>
        <v>30</v>
      </c>
      <c r="I60" s="39">
        <v>0</v>
      </c>
      <c r="J60" s="39">
        <v>30</v>
      </c>
      <c r="K60" s="39">
        <v>2</v>
      </c>
      <c r="L60" s="5">
        <v>0</v>
      </c>
      <c r="M60" s="5">
        <v>0</v>
      </c>
    </row>
    <row r="61" spans="1:13" x14ac:dyDescent="0.25">
      <c r="A61" s="41">
        <v>2</v>
      </c>
      <c r="B61" s="34" t="s">
        <v>75</v>
      </c>
      <c r="C61" s="35">
        <v>2</v>
      </c>
      <c r="D61" s="35">
        <v>4.5</v>
      </c>
      <c r="E61" s="5">
        <v>0</v>
      </c>
      <c r="F61" s="23" t="s">
        <v>74</v>
      </c>
      <c r="G61" s="5" t="s">
        <v>68</v>
      </c>
      <c r="H61" s="42">
        <f>I61+J61</f>
        <v>60</v>
      </c>
      <c r="I61" s="39">
        <v>30</v>
      </c>
      <c r="J61" s="39">
        <v>30</v>
      </c>
      <c r="K61" s="39">
        <v>4</v>
      </c>
      <c r="L61" s="5">
        <v>0</v>
      </c>
      <c r="M61" s="5">
        <v>0</v>
      </c>
    </row>
    <row r="62" spans="1:13" x14ac:dyDescent="0.25">
      <c r="A62" s="74" t="s">
        <v>17</v>
      </c>
      <c r="B62" s="75"/>
      <c r="C62" s="76"/>
      <c r="D62" s="5">
        <f>SUM(D60:D61)</f>
        <v>6.5</v>
      </c>
      <c r="E62" s="5" t="s">
        <v>70</v>
      </c>
      <c r="F62" s="5" t="s">
        <v>70</v>
      </c>
      <c r="G62" s="5" t="s">
        <v>70</v>
      </c>
      <c r="H62" s="5">
        <f>SUM(H60:H61)</f>
        <v>90</v>
      </c>
      <c r="I62" s="5">
        <f t="shared" ref="I62:M62" si="12">SUM(I60:I61)</f>
        <v>30</v>
      </c>
      <c r="J62" s="5">
        <f t="shared" si="12"/>
        <v>60</v>
      </c>
      <c r="K62" s="5">
        <f t="shared" si="12"/>
        <v>6</v>
      </c>
      <c r="L62" s="5">
        <f t="shared" si="12"/>
        <v>0</v>
      </c>
      <c r="M62" s="5">
        <f t="shared" si="12"/>
        <v>0</v>
      </c>
    </row>
    <row r="63" spans="1:13" x14ac:dyDescent="0.25">
      <c r="A63" s="74" t="s">
        <v>18</v>
      </c>
      <c r="B63" s="75"/>
      <c r="C63" s="76"/>
      <c r="D63" s="5">
        <v>0</v>
      </c>
      <c r="E63" s="5" t="s">
        <v>70</v>
      </c>
      <c r="F63" s="5" t="s">
        <v>70</v>
      </c>
      <c r="G63" s="5" t="s">
        <v>70</v>
      </c>
      <c r="H63" s="5">
        <v>30</v>
      </c>
      <c r="I63" s="5">
        <v>0</v>
      </c>
      <c r="J63" s="5">
        <v>30</v>
      </c>
      <c r="K63" s="5">
        <v>0</v>
      </c>
      <c r="L63" s="5">
        <v>0</v>
      </c>
      <c r="M63" s="5">
        <v>0</v>
      </c>
    </row>
    <row r="64" spans="1:13" x14ac:dyDescent="0.25">
      <c r="A64" s="74" t="s">
        <v>19</v>
      </c>
      <c r="B64" s="75"/>
      <c r="C64" s="76"/>
      <c r="D64" s="5">
        <v>0</v>
      </c>
      <c r="E64" s="5" t="s">
        <v>70</v>
      </c>
      <c r="F64" s="5" t="s">
        <v>70</v>
      </c>
      <c r="G64" s="5" t="s">
        <v>70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</row>
    <row r="65" spans="1:13" x14ac:dyDescent="0.25">
      <c r="A65" s="65" t="s">
        <v>22</v>
      </c>
      <c r="B65" s="66"/>
      <c r="C65" s="66"/>
      <c r="D65" s="66"/>
      <c r="E65" s="66"/>
      <c r="F65" s="66"/>
      <c r="G65" s="66"/>
      <c r="H65" s="77"/>
      <c r="I65" s="77"/>
      <c r="J65" s="77"/>
      <c r="K65" s="77"/>
      <c r="L65" s="77"/>
      <c r="M65" s="90"/>
    </row>
    <row r="66" spans="1:13" x14ac:dyDescent="0.25">
      <c r="A66" s="46">
        <v>1</v>
      </c>
      <c r="B66" s="31" t="s">
        <v>81</v>
      </c>
      <c r="C66" s="32">
        <v>2</v>
      </c>
      <c r="D66" s="32">
        <v>4</v>
      </c>
      <c r="E66" s="43">
        <v>0</v>
      </c>
      <c r="F66" s="44" t="s">
        <v>74</v>
      </c>
      <c r="G66" s="43" t="s">
        <v>69</v>
      </c>
      <c r="H66" s="43">
        <f t="shared" ref="H66:H67" si="13">I66+J66</f>
        <v>60</v>
      </c>
      <c r="I66" s="45">
        <v>30</v>
      </c>
      <c r="J66" s="45">
        <v>30</v>
      </c>
      <c r="K66" s="45">
        <v>4</v>
      </c>
      <c r="L66" s="5">
        <v>0</v>
      </c>
      <c r="M66" s="5">
        <v>0</v>
      </c>
    </row>
    <row r="67" spans="1:13" x14ac:dyDescent="0.25">
      <c r="A67" s="46">
        <v>2</v>
      </c>
      <c r="B67" s="31" t="s">
        <v>82</v>
      </c>
      <c r="C67" s="32">
        <v>2</v>
      </c>
      <c r="D67" s="32">
        <v>4</v>
      </c>
      <c r="E67" s="43">
        <v>0</v>
      </c>
      <c r="F67" s="44" t="s">
        <v>74</v>
      </c>
      <c r="G67" s="43" t="s">
        <v>69</v>
      </c>
      <c r="H67" s="43">
        <f t="shared" si="13"/>
        <v>60</v>
      </c>
      <c r="I67" s="45">
        <v>30</v>
      </c>
      <c r="J67" s="45">
        <v>30</v>
      </c>
      <c r="K67" s="45">
        <v>4</v>
      </c>
      <c r="L67" s="5">
        <v>0</v>
      </c>
      <c r="M67" s="5">
        <v>0</v>
      </c>
    </row>
    <row r="68" spans="1:13" x14ac:dyDescent="0.25">
      <c r="A68" s="43">
        <v>3</v>
      </c>
      <c r="B68" s="31" t="s">
        <v>92</v>
      </c>
      <c r="C68" s="32">
        <v>2</v>
      </c>
      <c r="D68" s="32">
        <v>2.5</v>
      </c>
      <c r="E68" s="43">
        <v>0</v>
      </c>
      <c r="F68" s="47" t="s">
        <v>67</v>
      </c>
      <c r="G68" s="43" t="s">
        <v>69</v>
      </c>
      <c r="H68" s="43">
        <f t="shared" ref="H68:H69" si="14">I68+J68</f>
        <v>30</v>
      </c>
      <c r="I68" s="48">
        <v>30</v>
      </c>
      <c r="J68" s="48"/>
      <c r="K68" s="36">
        <v>2</v>
      </c>
      <c r="L68" s="43">
        <v>0</v>
      </c>
      <c r="M68" s="43">
        <v>0</v>
      </c>
    </row>
    <row r="69" spans="1:13" x14ac:dyDescent="0.25">
      <c r="A69" s="43">
        <v>4</v>
      </c>
      <c r="B69" s="31" t="s">
        <v>93</v>
      </c>
      <c r="C69" s="32">
        <v>2</v>
      </c>
      <c r="D69" s="32">
        <v>2.5</v>
      </c>
      <c r="E69" s="43">
        <v>1</v>
      </c>
      <c r="F69" s="47" t="s">
        <v>67</v>
      </c>
      <c r="G69" s="43" t="s">
        <v>69</v>
      </c>
      <c r="H69" s="43">
        <f t="shared" si="14"/>
        <v>30</v>
      </c>
      <c r="I69" s="48"/>
      <c r="J69" s="48">
        <v>30</v>
      </c>
      <c r="K69" s="36">
        <v>2</v>
      </c>
      <c r="L69" s="43">
        <v>0</v>
      </c>
      <c r="M69" s="43">
        <v>0</v>
      </c>
    </row>
    <row r="70" spans="1:13" x14ac:dyDescent="0.25">
      <c r="A70" s="74" t="s">
        <v>17</v>
      </c>
      <c r="B70" s="75"/>
      <c r="C70" s="76"/>
      <c r="D70" s="32">
        <f>SUM(D66:D69)</f>
        <v>13</v>
      </c>
      <c r="E70" s="5" t="s">
        <v>70</v>
      </c>
      <c r="F70" s="5" t="s">
        <v>70</v>
      </c>
      <c r="G70" s="5" t="s">
        <v>70</v>
      </c>
      <c r="H70" s="32">
        <f t="shared" ref="H70:M70" si="15">SUM(H66:H69)</f>
        <v>180</v>
      </c>
      <c r="I70" s="32">
        <f t="shared" si="15"/>
        <v>90</v>
      </c>
      <c r="J70" s="32">
        <f t="shared" si="15"/>
        <v>90</v>
      </c>
      <c r="K70" s="32">
        <f t="shared" si="15"/>
        <v>12</v>
      </c>
      <c r="L70" s="32">
        <f t="shared" si="15"/>
        <v>0</v>
      </c>
      <c r="M70" s="32">
        <f t="shared" si="15"/>
        <v>0</v>
      </c>
    </row>
    <row r="71" spans="1:13" x14ac:dyDescent="0.25">
      <c r="A71" s="74" t="s">
        <v>18</v>
      </c>
      <c r="B71" s="75"/>
      <c r="C71" s="76"/>
      <c r="D71" s="32">
        <f>SUM(E66:E69)</f>
        <v>1</v>
      </c>
      <c r="E71" s="5" t="s">
        <v>70</v>
      </c>
      <c r="F71" s="5" t="s">
        <v>70</v>
      </c>
      <c r="G71" s="5" t="s">
        <v>70</v>
      </c>
      <c r="H71" s="32">
        <v>75</v>
      </c>
      <c r="I71" s="32">
        <v>0</v>
      </c>
      <c r="J71" s="32">
        <v>75</v>
      </c>
      <c r="K71" s="32">
        <v>0</v>
      </c>
      <c r="L71" s="32">
        <v>0</v>
      </c>
      <c r="M71" s="32">
        <v>0</v>
      </c>
    </row>
    <row r="72" spans="1:13" x14ac:dyDescent="0.25">
      <c r="A72" s="74" t="s">
        <v>19</v>
      </c>
      <c r="B72" s="75"/>
      <c r="C72" s="76"/>
      <c r="D72" s="32">
        <f>D70</f>
        <v>13</v>
      </c>
      <c r="E72" s="5" t="s">
        <v>70</v>
      </c>
      <c r="F72" s="5" t="s">
        <v>70</v>
      </c>
      <c r="G72" s="5" t="s">
        <v>70</v>
      </c>
      <c r="H72" s="32">
        <f>H70</f>
        <v>180</v>
      </c>
      <c r="I72" s="32">
        <f t="shared" ref="I72:M72" si="16">I70</f>
        <v>90</v>
      </c>
      <c r="J72" s="32">
        <f t="shared" si="16"/>
        <v>90</v>
      </c>
      <c r="K72" s="32">
        <f t="shared" si="16"/>
        <v>12</v>
      </c>
      <c r="L72" s="32">
        <f t="shared" si="16"/>
        <v>0</v>
      </c>
      <c r="M72" s="32">
        <f t="shared" si="16"/>
        <v>0</v>
      </c>
    </row>
    <row r="73" spans="1:13" x14ac:dyDescent="0.25">
      <c r="A73" s="65" t="s">
        <v>23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7"/>
    </row>
    <row r="74" spans="1:13" x14ac:dyDescent="0.25">
      <c r="A74" s="5">
        <v>1</v>
      </c>
      <c r="B74" s="6" t="s">
        <v>106</v>
      </c>
      <c r="C74" s="5">
        <v>2</v>
      </c>
      <c r="D74" s="5">
        <v>6</v>
      </c>
      <c r="E74" s="5" t="s">
        <v>70</v>
      </c>
      <c r="F74" s="5" t="s">
        <v>107</v>
      </c>
      <c r="G74" s="5" t="s">
        <v>70</v>
      </c>
      <c r="H74" s="5">
        <v>0</v>
      </c>
      <c r="I74" s="5">
        <v>0</v>
      </c>
      <c r="J74" s="5">
        <v>0</v>
      </c>
      <c r="K74" s="5">
        <v>0</v>
      </c>
      <c r="L74" s="5">
        <v>160</v>
      </c>
      <c r="M74" s="5">
        <v>0</v>
      </c>
    </row>
    <row r="75" spans="1:13" x14ac:dyDescent="0.25">
      <c r="A75" s="71" t="s">
        <v>17</v>
      </c>
      <c r="B75" s="72"/>
      <c r="C75" s="73"/>
      <c r="D75" s="5">
        <v>6</v>
      </c>
      <c r="E75" s="5" t="s">
        <v>70</v>
      </c>
      <c r="F75" s="5" t="s">
        <v>70</v>
      </c>
      <c r="G75" s="5" t="s">
        <v>70</v>
      </c>
      <c r="H75" s="5">
        <v>0</v>
      </c>
      <c r="I75" s="5">
        <v>0</v>
      </c>
      <c r="J75" s="5">
        <v>0</v>
      </c>
      <c r="K75" s="5">
        <v>0</v>
      </c>
      <c r="L75" s="5">
        <v>160</v>
      </c>
      <c r="M75" s="5">
        <v>0</v>
      </c>
    </row>
    <row r="76" spans="1:13" x14ac:dyDescent="0.25">
      <c r="A76" s="71" t="s">
        <v>18</v>
      </c>
      <c r="B76" s="72"/>
      <c r="C76" s="73"/>
      <c r="D76" s="5">
        <v>6</v>
      </c>
      <c r="E76" s="5" t="s">
        <v>70</v>
      </c>
      <c r="F76" s="5" t="s">
        <v>70</v>
      </c>
      <c r="G76" s="5" t="s">
        <v>70</v>
      </c>
      <c r="H76" s="5">
        <v>0</v>
      </c>
      <c r="I76" s="5">
        <v>0</v>
      </c>
      <c r="J76" s="5">
        <v>0</v>
      </c>
      <c r="K76" s="5">
        <v>0</v>
      </c>
      <c r="L76" s="5">
        <v>160</v>
      </c>
      <c r="M76" s="5">
        <v>0</v>
      </c>
    </row>
    <row r="77" spans="1:13" x14ac:dyDescent="0.25">
      <c r="A77" s="71" t="s">
        <v>19</v>
      </c>
      <c r="B77" s="72"/>
      <c r="C77" s="73"/>
      <c r="D77" s="5">
        <v>6</v>
      </c>
      <c r="E77" s="5" t="s">
        <v>70</v>
      </c>
      <c r="F77" s="5" t="s">
        <v>70</v>
      </c>
      <c r="G77" s="5" t="s">
        <v>70</v>
      </c>
      <c r="H77" s="5">
        <v>0</v>
      </c>
      <c r="I77" s="5">
        <v>0</v>
      </c>
      <c r="J77" s="5">
        <v>0</v>
      </c>
      <c r="K77" s="5">
        <v>0</v>
      </c>
      <c r="L77" s="5">
        <v>160</v>
      </c>
      <c r="M77" s="5">
        <v>0</v>
      </c>
    </row>
    <row r="78" spans="1:13" x14ac:dyDescent="0.25">
      <c r="A78" s="65" t="s">
        <v>26</v>
      </c>
      <c r="B78" s="66"/>
      <c r="C78" s="67"/>
      <c r="D78" s="5">
        <f>D56+D62+D70+D75</f>
        <v>30</v>
      </c>
      <c r="E78" s="5" t="s">
        <v>70</v>
      </c>
      <c r="F78" s="5" t="s">
        <v>70</v>
      </c>
      <c r="G78" s="5" t="s">
        <v>70</v>
      </c>
      <c r="H78" s="5">
        <f>H56+H62+H70+H75</f>
        <v>330</v>
      </c>
      <c r="I78" s="5">
        <f t="shared" ref="I78:M78" si="17">I56+I62+I70+I75</f>
        <v>150</v>
      </c>
      <c r="J78" s="5">
        <f t="shared" si="17"/>
        <v>180</v>
      </c>
      <c r="K78" s="5">
        <f t="shared" si="17"/>
        <v>22</v>
      </c>
      <c r="L78" s="5">
        <f t="shared" si="17"/>
        <v>160</v>
      </c>
      <c r="M78" s="5">
        <f t="shared" si="17"/>
        <v>0</v>
      </c>
    </row>
    <row r="80" spans="1:13" x14ac:dyDescent="0.25">
      <c r="A80" s="4" t="s">
        <v>111</v>
      </c>
    </row>
    <row r="81" spans="1:13" ht="46.5" customHeight="1" x14ac:dyDescent="0.25">
      <c r="A81" s="85" t="s">
        <v>1</v>
      </c>
      <c r="B81" s="85" t="s">
        <v>2</v>
      </c>
      <c r="C81" s="83" t="s">
        <v>3</v>
      </c>
      <c r="D81" s="83" t="s">
        <v>4</v>
      </c>
      <c r="E81" s="78" t="s">
        <v>5</v>
      </c>
      <c r="F81" s="83" t="s">
        <v>6</v>
      </c>
      <c r="G81" s="78" t="s">
        <v>7</v>
      </c>
      <c r="H81" s="80" t="s">
        <v>8</v>
      </c>
      <c r="I81" s="81"/>
      <c r="J81" s="81"/>
      <c r="K81" s="82"/>
      <c r="L81" s="83" t="s">
        <v>13</v>
      </c>
      <c r="M81" s="83" t="s">
        <v>14</v>
      </c>
    </row>
    <row r="82" spans="1:13" ht="72" customHeight="1" x14ac:dyDescent="0.25">
      <c r="A82" s="86"/>
      <c r="B82" s="86"/>
      <c r="C82" s="84"/>
      <c r="D82" s="84"/>
      <c r="E82" s="79"/>
      <c r="F82" s="84"/>
      <c r="G82" s="79"/>
      <c r="H82" s="3" t="s">
        <v>9</v>
      </c>
      <c r="I82" s="1" t="s">
        <v>10</v>
      </c>
      <c r="J82" s="1" t="s">
        <v>11</v>
      </c>
      <c r="K82" s="2" t="s">
        <v>12</v>
      </c>
      <c r="L82" s="84"/>
      <c r="M82" s="84"/>
    </row>
    <row r="83" spans="1:13" x14ac:dyDescent="0.25">
      <c r="A83" s="65" t="s">
        <v>15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7"/>
    </row>
    <row r="84" spans="1:13" x14ac:dyDescent="0.25">
      <c r="A84" s="65" t="s">
        <v>16</v>
      </c>
      <c r="B84" s="66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90"/>
    </row>
    <row r="85" spans="1:13" x14ac:dyDescent="0.25">
      <c r="A85" s="21">
        <v>1</v>
      </c>
      <c r="B85" s="27" t="s">
        <v>122</v>
      </c>
      <c r="C85" s="29">
        <v>3</v>
      </c>
      <c r="D85" s="29">
        <v>2</v>
      </c>
      <c r="E85" s="24">
        <v>0</v>
      </c>
      <c r="F85" s="29" t="s">
        <v>67</v>
      </c>
      <c r="G85" s="24" t="s">
        <v>69</v>
      </c>
      <c r="H85" s="24">
        <f t="shared" ref="H85" si="18">I85+J85</f>
        <v>30</v>
      </c>
      <c r="I85" s="29">
        <v>30</v>
      </c>
      <c r="J85" s="29"/>
      <c r="K85" s="24">
        <v>1</v>
      </c>
      <c r="L85" s="24">
        <v>0</v>
      </c>
      <c r="M85" s="24">
        <v>0</v>
      </c>
    </row>
    <row r="86" spans="1:13" x14ac:dyDescent="0.25">
      <c r="A86" s="74" t="s">
        <v>17</v>
      </c>
      <c r="B86" s="75"/>
      <c r="C86" s="76"/>
      <c r="D86" s="5">
        <f>SUM(D85:D85)</f>
        <v>2</v>
      </c>
      <c r="E86" s="5" t="s">
        <v>70</v>
      </c>
      <c r="F86" s="5" t="s">
        <v>70</v>
      </c>
      <c r="G86" s="5" t="s">
        <v>70</v>
      </c>
      <c r="H86" s="5">
        <f t="shared" ref="H86:M86" si="19">SUM(H85:H85)</f>
        <v>30</v>
      </c>
      <c r="I86" s="5">
        <f t="shared" si="19"/>
        <v>30</v>
      </c>
      <c r="J86" s="5">
        <f t="shared" si="19"/>
        <v>0</v>
      </c>
      <c r="K86" s="5">
        <f t="shared" si="19"/>
        <v>1</v>
      </c>
      <c r="L86" s="5">
        <f t="shared" si="19"/>
        <v>0</v>
      </c>
      <c r="M86" s="5">
        <f t="shared" si="19"/>
        <v>0</v>
      </c>
    </row>
    <row r="87" spans="1:13" x14ac:dyDescent="0.25">
      <c r="A87" s="74" t="s">
        <v>18</v>
      </c>
      <c r="B87" s="75"/>
      <c r="C87" s="76"/>
      <c r="D87" s="5">
        <f>SUM(E85:E85)</f>
        <v>0</v>
      </c>
      <c r="E87" s="5" t="s">
        <v>70</v>
      </c>
      <c r="F87" s="5" t="s">
        <v>70</v>
      </c>
      <c r="G87" s="5" t="s">
        <v>70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</row>
    <row r="88" spans="1:13" x14ac:dyDescent="0.25">
      <c r="A88" s="74" t="s">
        <v>19</v>
      </c>
      <c r="B88" s="75"/>
      <c r="C88" s="76"/>
      <c r="D88" s="5">
        <v>2</v>
      </c>
      <c r="E88" s="5" t="s">
        <v>70</v>
      </c>
      <c r="F88" s="5" t="s">
        <v>70</v>
      </c>
      <c r="G88" s="5" t="s">
        <v>70</v>
      </c>
      <c r="H88" s="5">
        <v>30</v>
      </c>
      <c r="I88" s="5">
        <v>30</v>
      </c>
      <c r="J88" s="5">
        <v>0</v>
      </c>
      <c r="K88" s="5">
        <v>1</v>
      </c>
      <c r="L88" s="5">
        <v>0</v>
      </c>
      <c r="M88" s="5">
        <v>0</v>
      </c>
    </row>
    <row r="89" spans="1:13" x14ac:dyDescent="0.25">
      <c r="A89" s="65" t="s">
        <v>21</v>
      </c>
      <c r="B89" s="66"/>
      <c r="C89" s="66"/>
      <c r="D89" s="66"/>
      <c r="E89" s="66"/>
      <c r="F89" s="66"/>
      <c r="G89" s="66"/>
      <c r="H89" s="66"/>
      <c r="I89" s="77"/>
      <c r="J89" s="77"/>
      <c r="K89" s="77"/>
      <c r="L89" s="66"/>
      <c r="M89" s="67"/>
    </row>
    <row r="90" spans="1:13" x14ac:dyDescent="0.25">
      <c r="A90" s="41">
        <v>1</v>
      </c>
      <c r="B90" s="34" t="s">
        <v>76</v>
      </c>
      <c r="C90" s="35">
        <v>3</v>
      </c>
      <c r="D90" s="35">
        <v>4.5</v>
      </c>
      <c r="E90" s="5">
        <v>2.5</v>
      </c>
      <c r="F90" s="23" t="s">
        <v>74</v>
      </c>
      <c r="G90" s="5" t="s">
        <v>68</v>
      </c>
      <c r="H90" s="42">
        <f t="shared" ref="H90" si="20">I90+J90</f>
        <v>60</v>
      </c>
      <c r="I90" s="39">
        <v>30</v>
      </c>
      <c r="J90" s="39">
        <v>30</v>
      </c>
      <c r="K90" s="39">
        <v>4</v>
      </c>
      <c r="L90" s="5">
        <v>0</v>
      </c>
      <c r="M90" s="5">
        <v>0</v>
      </c>
    </row>
    <row r="91" spans="1:13" x14ac:dyDescent="0.25">
      <c r="A91" s="41">
        <v>2</v>
      </c>
      <c r="B91" s="34" t="s">
        <v>129</v>
      </c>
      <c r="C91" s="35">
        <v>3</v>
      </c>
      <c r="D91" s="35">
        <v>1</v>
      </c>
      <c r="E91" s="5">
        <v>0</v>
      </c>
      <c r="F91" s="23" t="s">
        <v>67</v>
      </c>
      <c r="G91" s="5" t="s">
        <v>68</v>
      </c>
      <c r="H91" s="42">
        <f>I91+J91</f>
        <v>15</v>
      </c>
      <c r="I91" s="37">
        <v>15</v>
      </c>
      <c r="J91" s="37"/>
      <c r="K91" s="37">
        <v>2</v>
      </c>
      <c r="L91" s="5">
        <v>0</v>
      </c>
      <c r="M91" s="5">
        <v>0</v>
      </c>
    </row>
    <row r="92" spans="1:13" x14ac:dyDescent="0.25">
      <c r="A92" s="74" t="s">
        <v>17</v>
      </c>
      <c r="B92" s="75"/>
      <c r="C92" s="76"/>
      <c r="D92" s="5">
        <f>SUM(D90:D91)</f>
        <v>5.5</v>
      </c>
      <c r="E92" s="5" t="s">
        <v>70</v>
      </c>
      <c r="F92" s="5" t="s">
        <v>70</v>
      </c>
      <c r="G92" s="5" t="s">
        <v>70</v>
      </c>
      <c r="H92" s="5">
        <f t="shared" ref="H92:M92" si="21">SUM(H90:H91)</f>
        <v>75</v>
      </c>
      <c r="I92" s="5">
        <f t="shared" si="21"/>
        <v>45</v>
      </c>
      <c r="J92" s="5">
        <f t="shared" si="21"/>
        <v>30</v>
      </c>
      <c r="K92" s="5">
        <f t="shared" si="21"/>
        <v>6</v>
      </c>
      <c r="L92" s="5">
        <f t="shared" si="21"/>
        <v>0</v>
      </c>
      <c r="M92" s="5">
        <f t="shared" si="21"/>
        <v>0</v>
      </c>
    </row>
    <row r="93" spans="1:13" x14ac:dyDescent="0.25">
      <c r="A93" s="74" t="s">
        <v>18</v>
      </c>
      <c r="B93" s="75"/>
      <c r="C93" s="76"/>
      <c r="D93" s="5">
        <v>0</v>
      </c>
      <c r="E93" s="5" t="s">
        <v>70</v>
      </c>
      <c r="F93" s="5" t="s">
        <v>70</v>
      </c>
      <c r="G93" s="5" t="s">
        <v>70</v>
      </c>
      <c r="H93" s="5">
        <v>30</v>
      </c>
      <c r="I93" s="5">
        <v>0</v>
      </c>
      <c r="J93" s="5">
        <v>30</v>
      </c>
      <c r="K93" s="5">
        <v>0</v>
      </c>
      <c r="L93" s="5">
        <v>0</v>
      </c>
      <c r="M93" s="5">
        <v>0</v>
      </c>
    </row>
    <row r="94" spans="1:13" x14ac:dyDescent="0.25">
      <c r="A94" s="74" t="s">
        <v>19</v>
      </c>
      <c r="B94" s="75"/>
      <c r="C94" s="76"/>
      <c r="D94" s="5">
        <v>0</v>
      </c>
      <c r="E94" s="5" t="s">
        <v>70</v>
      </c>
      <c r="F94" s="5" t="s">
        <v>70</v>
      </c>
      <c r="G94" s="5" t="s">
        <v>70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</row>
    <row r="95" spans="1:13" x14ac:dyDescent="0.25">
      <c r="A95" s="108" t="s">
        <v>22</v>
      </c>
      <c r="B95" s="109"/>
      <c r="C95" s="109"/>
      <c r="D95" s="109"/>
      <c r="E95" s="109"/>
      <c r="F95" s="109"/>
      <c r="G95" s="109"/>
      <c r="H95" s="110"/>
      <c r="I95" s="110"/>
      <c r="J95" s="110"/>
      <c r="K95" s="110"/>
      <c r="L95" s="110"/>
      <c r="M95" s="111"/>
    </row>
    <row r="96" spans="1:13" x14ac:dyDescent="0.25">
      <c r="A96" s="46">
        <v>1</v>
      </c>
      <c r="B96" s="31" t="s">
        <v>83</v>
      </c>
      <c r="C96" s="32">
        <v>3</v>
      </c>
      <c r="D96" s="32">
        <v>4</v>
      </c>
      <c r="E96" s="43">
        <v>0</v>
      </c>
      <c r="F96" s="44" t="s">
        <v>67</v>
      </c>
      <c r="G96" s="43" t="s">
        <v>69</v>
      </c>
      <c r="H96" s="43">
        <f t="shared" ref="H96" si="22">I96+J96</f>
        <v>60</v>
      </c>
      <c r="I96" s="36">
        <v>30</v>
      </c>
      <c r="J96" s="36">
        <v>30</v>
      </c>
      <c r="K96" s="36">
        <v>2</v>
      </c>
      <c r="L96" s="5">
        <v>0</v>
      </c>
      <c r="M96" s="5">
        <v>0</v>
      </c>
    </row>
    <row r="97" spans="1:13" x14ac:dyDescent="0.25">
      <c r="A97" s="22" t="s">
        <v>119</v>
      </c>
      <c r="B97" s="31" t="s">
        <v>130</v>
      </c>
      <c r="C97" s="32"/>
      <c r="D97" s="32"/>
      <c r="E97" s="43"/>
      <c r="F97" s="44"/>
      <c r="G97" s="43"/>
      <c r="H97" s="43"/>
      <c r="I97" s="36"/>
      <c r="J97" s="36"/>
      <c r="K97" s="36"/>
      <c r="L97" s="43"/>
      <c r="M97" s="43"/>
    </row>
    <row r="98" spans="1:13" x14ac:dyDescent="0.25">
      <c r="A98" s="21" t="s">
        <v>120</v>
      </c>
      <c r="B98" s="31" t="s">
        <v>134</v>
      </c>
      <c r="C98" s="32"/>
      <c r="D98" s="32"/>
      <c r="E98" s="43"/>
      <c r="F98" s="44"/>
      <c r="G98" s="43"/>
      <c r="H98" s="43"/>
      <c r="I98" s="45"/>
      <c r="J98" s="45"/>
      <c r="K98" s="45"/>
      <c r="L98" s="43"/>
      <c r="M98" s="43"/>
    </row>
    <row r="99" spans="1:13" x14ac:dyDescent="0.25">
      <c r="A99" s="21">
        <v>2</v>
      </c>
      <c r="B99" s="31" t="s">
        <v>84</v>
      </c>
      <c r="C99" s="32">
        <v>3</v>
      </c>
      <c r="D99" s="32">
        <v>4</v>
      </c>
      <c r="E99" s="43">
        <v>2</v>
      </c>
      <c r="F99" s="44" t="s">
        <v>67</v>
      </c>
      <c r="G99" s="43" t="s">
        <v>69</v>
      </c>
      <c r="H99" s="43">
        <f t="shared" ref="H99" si="23">I99+J99</f>
        <v>60</v>
      </c>
      <c r="I99" s="45">
        <v>30</v>
      </c>
      <c r="J99" s="45">
        <v>30</v>
      </c>
      <c r="K99" s="45">
        <v>2</v>
      </c>
      <c r="L99" s="43">
        <v>0</v>
      </c>
      <c r="M99" s="43">
        <v>0</v>
      </c>
    </row>
    <row r="100" spans="1:13" x14ac:dyDescent="0.25">
      <c r="A100" s="22" t="s">
        <v>112</v>
      </c>
      <c r="B100" s="31" t="s">
        <v>132</v>
      </c>
      <c r="C100" s="32"/>
      <c r="D100" s="32"/>
      <c r="E100" s="43"/>
      <c r="F100" s="44"/>
      <c r="G100" s="43"/>
      <c r="H100" s="43"/>
      <c r="I100" s="45"/>
      <c r="J100" s="45"/>
      <c r="K100" s="45"/>
      <c r="L100" s="43"/>
      <c r="M100" s="43"/>
    </row>
    <row r="101" spans="1:13" x14ac:dyDescent="0.25">
      <c r="A101" s="22" t="s">
        <v>113</v>
      </c>
      <c r="B101" s="31" t="s">
        <v>133</v>
      </c>
      <c r="C101" s="32"/>
      <c r="D101" s="32"/>
      <c r="E101" s="43"/>
      <c r="F101" s="44"/>
      <c r="G101" s="43"/>
      <c r="H101" s="43"/>
      <c r="I101" s="36"/>
      <c r="J101" s="36"/>
      <c r="K101" s="36"/>
      <c r="L101" s="43"/>
      <c r="M101" s="43"/>
    </row>
    <row r="102" spans="1:13" x14ac:dyDescent="0.25">
      <c r="A102" s="22">
        <v>3</v>
      </c>
      <c r="B102" s="31" t="s">
        <v>85</v>
      </c>
      <c r="C102" s="32">
        <v>3</v>
      </c>
      <c r="D102" s="32">
        <v>4</v>
      </c>
      <c r="E102" s="43">
        <v>0</v>
      </c>
      <c r="F102" s="44" t="s">
        <v>74</v>
      </c>
      <c r="G102" s="43" t="s">
        <v>69</v>
      </c>
      <c r="H102" s="43">
        <f t="shared" ref="H102:H105" si="24">I102+J102</f>
        <v>60</v>
      </c>
      <c r="I102" s="36">
        <v>30</v>
      </c>
      <c r="J102" s="36">
        <v>30</v>
      </c>
      <c r="K102" s="36">
        <v>4</v>
      </c>
      <c r="L102" s="43">
        <v>0</v>
      </c>
      <c r="M102" s="43">
        <v>0</v>
      </c>
    </row>
    <row r="103" spans="1:13" x14ac:dyDescent="0.25">
      <c r="A103" s="22">
        <v>4</v>
      </c>
      <c r="B103" s="31" t="s">
        <v>86</v>
      </c>
      <c r="C103" s="32">
        <v>3</v>
      </c>
      <c r="D103" s="32">
        <v>4</v>
      </c>
      <c r="E103" s="43">
        <v>0</v>
      </c>
      <c r="F103" s="44" t="s">
        <v>74</v>
      </c>
      <c r="G103" s="43" t="s">
        <v>69</v>
      </c>
      <c r="H103" s="43">
        <f t="shared" si="24"/>
        <v>60</v>
      </c>
      <c r="I103" s="36">
        <v>30</v>
      </c>
      <c r="J103" s="36">
        <v>30</v>
      </c>
      <c r="K103" s="36">
        <v>4</v>
      </c>
      <c r="L103" s="43">
        <v>0</v>
      </c>
      <c r="M103" s="43">
        <v>0</v>
      </c>
    </row>
    <row r="104" spans="1:13" x14ac:dyDescent="0.25">
      <c r="A104" s="43">
        <v>5</v>
      </c>
      <c r="B104" s="31" t="s">
        <v>94</v>
      </c>
      <c r="C104" s="32">
        <v>3</v>
      </c>
      <c r="D104" s="32">
        <v>2.5</v>
      </c>
      <c r="E104" s="43">
        <v>0</v>
      </c>
      <c r="F104" s="47" t="s">
        <v>67</v>
      </c>
      <c r="G104" s="43" t="s">
        <v>69</v>
      </c>
      <c r="H104" s="43">
        <f t="shared" si="24"/>
        <v>30</v>
      </c>
      <c r="I104" s="48">
        <v>30</v>
      </c>
      <c r="J104" s="48"/>
      <c r="K104" s="36">
        <v>2</v>
      </c>
      <c r="L104" s="43">
        <v>0</v>
      </c>
      <c r="M104" s="43">
        <v>0</v>
      </c>
    </row>
    <row r="105" spans="1:13" x14ac:dyDescent="0.25">
      <c r="A105" s="43">
        <v>6</v>
      </c>
      <c r="B105" s="31" t="s">
        <v>95</v>
      </c>
      <c r="C105" s="32">
        <v>3</v>
      </c>
      <c r="D105" s="32">
        <v>4</v>
      </c>
      <c r="E105" s="43">
        <v>1</v>
      </c>
      <c r="F105" s="47" t="s">
        <v>67</v>
      </c>
      <c r="G105" s="43" t="s">
        <v>69</v>
      </c>
      <c r="H105" s="43">
        <f t="shared" si="24"/>
        <v>45</v>
      </c>
      <c r="I105" s="48"/>
      <c r="J105" s="48">
        <v>45</v>
      </c>
      <c r="K105" s="36">
        <v>2</v>
      </c>
      <c r="L105" s="43">
        <v>0</v>
      </c>
      <c r="M105" s="43">
        <v>0</v>
      </c>
    </row>
    <row r="106" spans="1:13" x14ac:dyDescent="0.25">
      <c r="A106" s="74" t="s">
        <v>17</v>
      </c>
      <c r="B106" s="75"/>
      <c r="C106" s="76"/>
      <c r="D106" s="32">
        <f>SUM(D96:D105)</f>
        <v>22.5</v>
      </c>
      <c r="E106" s="5" t="s">
        <v>70</v>
      </c>
      <c r="F106" s="5" t="s">
        <v>70</v>
      </c>
      <c r="G106" s="5" t="s">
        <v>70</v>
      </c>
      <c r="H106" s="32">
        <f t="shared" ref="H106:M106" si="25">SUM(H96:H105)</f>
        <v>315</v>
      </c>
      <c r="I106" s="32">
        <f t="shared" si="25"/>
        <v>150</v>
      </c>
      <c r="J106" s="32">
        <f t="shared" si="25"/>
        <v>165</v>
      </c>
      <c r="K106" s="32">
        <f t="shared" si="25"/>
        <v>16</v>
      </c>
      <c r="L106" s="32">
        <f t="shared" si="25"/>
        <v>0</v>
      </c>
      <c r="M106" s="32">
        <f t="shared" si="25"/>
        <v>0</v>
      </c>
    </row>
    <row r="107" spans="1:13" x14ac:dyDescent="0.25">
      <c r="A107" s="74" t="s">
        <v>18</v>
      </c>
      <c r="B107" s="75"/>
      <c r="C107" s="76"/>
      <c r="D107" s="32">
        <v>3</v>
      </c>
      <c r="E107" s="5" t="s">
        <v>70</v>
      </c>
      <c r="F107" s="5" t="s">
        <v>70</v>
      </c>
      <c r="G107" s="5" t="s">
        <v>70</v>
      </c>
      <c r="H107" s="32">
        <v>45</v>
      </c>
      <c r="I107" s="32">
        <v>0</v>
      </c>
      <c r="J107" s="32">
        <v>45</v>
      </c>
      <c r="K107" s="32">
        <v>0</v>
      </c>
      <c r="L107" s="32">
        <v>0</v>
      </c>
      <c r="M107" s="32">
        <v>0</v>
      </c>
    </row>
    <row r="108" spans="1:13" x14ac:dyDescent="0.25">
      <c r="A108" s="74" t="s">
        <v>19</v>
      </c>
      <c r="B108" s="75"/>
      <c r="C108" s="76"/>
      <c r="D108" s="32">
        <f>D106</f>
        <v>22.5</v>
      </c>
      <c r="E108" s="5" t="s">
        <v>70</v>
      </c>
      <c r="F108" s="5" t="s">
        <v>70</v>
      </c>
      <c r="G108" s="5" t="s">
        <v>70</v>
      </c>
      <c r="H108" s="32">
        <f>H106</f>
        <v>315</v>
      </c>
      <c r="I108" s="32">
        <f t="shared" ref="I108:M108" si="26">I106</f>
        <v>150</v>
      </c>
      <c r="J108" s="32">
        <f t="shared" si="26"/>
        <v>165</v>
      </c>
      <c r="K108" s="32">
        <f t="shared" si="26"/>
        <v>16</v>
      </c>
      <c r="L108" s="32">
        <f t="shared" si="26"/>
        <v>0</v>
      </c>
      <c r="M108" s="32">
        <f t="shared" si="26"/>
        <v>0</v>
      </c>
    </row>
    <row r="109" spans="1:13" x14ac:dyDescent="0.25">
      <c r="A109" s="65" t="s">
        <v>116</v>
      </c>
      <c r="B109" s="66"/>
      <c r="C109" s="67"/>
      <c r="D109" s="5">
        <f>D86+D92+D106</f>
        <v>30</v>
      </c>
      <c r="E109" s="5" t="s">
        <v>70</v>
      </c>
      <c r="F109" s="5" t="s">
        <v>70</v>
      </c>
      <c r="G109" s="5" t="s">
        <v>70</v>
      </c>
      <c r="H109" s="5">
        <f t="shared" ref="H109:M109" si="27">H86+H92+H106</f>
        <v>420</v>
      </c>
      <c r="I109" s="5">
        <f t="shared" si="27"/>
        <v>225</v>
      </c>
      <c r="J109" s="5">
        <f t="shared" si="27"/>
        <v>195</v>
      </c>
      <c r="K109" s="5">
        <f t="shared" si="27"/>
        <v>23</v>
      </c>
      <c r="L109" s="5">
        <f t="shared" si="27"/>
        <v>0</v>
      </c>
      <c r="M109" s="5">
        <f t="shared" si="27"/>
        <v>0</v>
      </c>
    </row>
    <row r="111" spans="1:13" x14ac:dyDescent="0.25">
      <c r="A111" s="4" t="s">
        <v>117</v>
      </c>
    </row>
    <row r="112" spans="1:13" ht="46.5" customHeight="1" x14ac:dyDescent="0.25">
      <c r="A112" s="85" t="s">
        <v>1</v>
      </c>
      <c r="B112" s="85" t="s">
        <v>2</v>
      </c>
      <c r="C112" s="83" t="s">
        <v>3</v>
      </c>
      <c r="D112" s="83" t="s">
        <v>4</v>
      </c>
      <c r="E112" s="78" t="s">
        <v>5</v>
      </c>
      <c r="F112" s="83" t="s">
        <v>6</v>
      </c>
      <c r="G112" s="78" t="s">
        <v>7</v>
      </c>
      <c r="H112" s="80" t="s">
        <v>8</v>
      </c>
      <c r="I112" s="81"/>
      <c r="J112" s="81"/>
      <c r="K112" s="82"/>
      <c r="L112" s="83" t="s">
        <v>13</v>
      </c>
      <c r="M112" s="83" t="s">
        <v>14</v>
      </c>
    </row>
    <row r="113" spans="1:13" ht="72" customHeight="1" x14ac:dyDescent="0.25">
      <c r="A113" s="86"/>
      <c r="B113" s="86"/>
      <c r="C113" s="84"/>
      <c r="D113" s="84"/>
      <c r="E113" s="79"/>
      <c r="F113" s="84"/>
      <c r="G113" s="79"/>
      <c r="H113" s="3" t="s">
        <v>9</v>
      </c>
      <c r="I113" s="1" t="s">
        <v>10</v>
      </c>
      <c r="J113" s="1" t="s">
        <v>11</v>
      </c>
      <c r="K113" s="2" t="s">
        <v>12</v>
      </c>
      <c r="L113" s="84"/>
      <c r="M113" s="84"/>
    </row>
    <row r="114" spans="1:13" x14ac:dyDescent="0.25">
      <c r="A114" s="65" t="s">
        <v>15</v>
      </c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7"/>
    </row>
    <row r="115" spans="1:13" x14ac:dyDescent="0.25">
      <c r="A115" s="65" t="s">
        <v>21</v>
      </c>
      <c r="B115" s="66"/>
      <c r="C115" s="66"/>
      <c r="D115" s="66"/>
      <c r="E115" s="66"/>
      <c r="F115" s="66"/>
      <c r="G115" s="66"/>
      <c r="H115" s="66"/>
      <c r="I115" s="77"/>
      <c r="J115" s="77"/>
      <c r="K115" s="77"/>
      <c r="L115" s="66"/>
      <c r="M115" s="67"/>
    </row>
    <row r="116" spans="1:13" x14ac:dyDescent="0.25">
      <c r="A116" s="41">
        <v>1</v>
      </c>
      <c r="B116" s="34" t="s">
        <v>77</v>
      </c>
      <c r="C116" s="35">
        <v>4</v>
      </c>
      <c r="D116" s="35">
        <v>6</v>
      </c>
      <c r="E116" s="5">
        <v>0</v>
      </c>
      <c r="F116" s="33" t="s">
        <v>74</v>
      </c>
      <c r="G116" s="5" t="s">
        <v>68</v>
      </c>
      <c r="H116" s="42">
        <f t="shared" ref="H116" si="28">I116+J116</f>
        <v>75</v>
      </c>
      <c r="I116" s="39">
        <v>30</v>
      </c>
      <c r="J116" s="39">
        <v>45</v>
      </c>
      <c r="K116" s="39">
        <v>4</v>
      </c>
      <c r="L116" s="5">
        <v>0</v>
      </c>
      <c r="M116" s="5">
        <v>0</v>
      </c>
    </row>
    <row r="117" spans="1:13" x14ac:dyDescent="0.25">
      <c r="A117" s="74" t="s">
        <v>17</v>
      </c>
      <c r="B117" s="75"/>
      <c r="C117" s="76"/>
      <c r="D117" s="5">
        <f>SUM(D116:D116)</f>
        <v>6</v>
      </c>
      <c r="E117" s="5" t="s">
        <v>70</v>
      </c>
      <c r="F117" s="5" t="s">
        <v>70</v>
      </c>
      <c r="G117" s="5" t="s">
        <v>70</v>
      </c>
      <c r="H117" s="5">
        <f t="shared" ref="H117:M117" si="29">SUM(H116:H116)</f>
        <v>75</v>
      </c>
      <c r="I117" s="5">
        <f t="shared" si="29"/>
        <v>30</v>
      </c>
      <c r="J117" s="5">
        <f t="shared" si="29"/>
        <v>45</v>
      </c>
      <c r="K117" s="5">
        <f t="shared" si="29"/>
        <v>4</v>
      </c>
      <c r="L117" s="5">
        <f t="shared" si="29"/>
        <v>0</v>
      </c>
      <c r="M117" s="5">
        <f t="shared" si="29"/>
        <v>0</v>
      </c>
    </row>
    <row r="118" spans="1:13" x14ac:dyDescent="0.25">
      <c r="A118" s="74" t="s">
        <v>18</v>
      </c>
      <c r="B118" s="75"/>
      <c r="C118" s="76"/>
      <c r="D118" s="5">
        <v>0</v>
      </c>
      <c r="E118" s="5" t="s">
        <v>70</v>
      </c>
      <c r="F118" s="5" t="s">
        <v>70</v>
      </c>
      <c r="G118" s="5" t="s">
        <v>70</v>
      </c>
      <c r="H118" s="5">
        <v>30</v>
      </c>
      <c r="I118" s="5">
        <v>0</v>
      </c>
      <c r="J118" s="5">
        <v>30</v>
      </c>
      <c r="K118" s="5">
        <v>0</v>
      </c>
      <c r="L118" s="5">
        <v>0</v>
      </c>
      <c r="M118" s="5">
        <v>0</v>
      </c>
    </row>
    <row r="119" spans="1:13" x14ac:dyDescent="0.25">
      <c r="A119" s="74" t="s">
        <v>19</v>
      </c>
      <c r="B119" s="75"/>
      <c r="C119" s="76"/>
      <c r="D119" s="5">
        <v>0</v>
      </c>
      <c r="E119" s="5" t="s">
        <v>70</v>
      </c>
      <c r="F119" s="5" t="s">
        <v>70</v>
      </c>
      <c r="G119" s="5" t="s">
        <v>70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</row>
    <row r="120" spans="1:13" x14ac:dyDescent="0.25">
      <c r="A120" s="65" t="s">
        <v>22</v>
      </c>
      <c r="B120" s="66"/>
      <c r="C120" s="66"/>
      <c r="D120" s="66"/>
      <c r="E120" s="66"/>
      <c r="F120" s="66"/>
      <c r="G120" s="66"/>
      <c r="H120" s="77"/>
      <c r="I120" s="77"/>
      <c r="J120" s="77"/>
      <c r="K120" s="77"/>
      <c r="L120" s="77"/>
      <c r="M120" s="90"/>
    </row>
    <row r="121" spans="1:13" x14ac:dyDescent="0.25">
      <c r="A121" s="43">
        <v>1</v>
      </c>
      <c r="B121" s="31" t="s">
        <v>96</v>
      </c>
      <c r="C121" s="32">
        <v>4</v>
      </c>
      <c r="D121" s="32">
        <v>4</v>
      </c>
      <c r="E121" s="43">
        <v>1</v>
      </c>
      <c r="F121" s="47" t="s">
        <v>67</v>
      </c>
      <c r="G121" s="43" t="s">
        <v>69</v>
      </c>
      <c r="H121" s="43">
        <f t="shared" ref="H121" si="30">I121+J121</f>
        <v>45</v>
      </c>
      <c r="I121" s="48"/>
      <c r="J121" s="48">
        <v>45</v>
      </c>
      <c r="K121" s="36">
        <v>2</v>
      </c>
      <c r="L121" s="43">
        <v>0</v>
      </c>
      <c r="M121" s="43">
        <v>0</v>
      </c>
    </row>
    <row r="122" spans="1:13" x14ac:dyDescent="0.25">
      <c r="A122" s="74" t="s">
        <v>17</v>
      </c>
      <c r="B122" s="75"/>
      <c r="C122" s="76"/>
      <c r="D122" s="32">
        <f>SUM(D121:D121)</f>
        <v>4</v>
      </c>
      <c r="E122" s="5" t="s">
        <v>70</v>
      </c>
      <c r="F122" s="5" t="s">
        <v>70</v>
      </c>
      <c r="G122" s="5" t="s">
        <v>70</v>
      </c>
      <c r="H122" s="32">
        <f t="shared" ref="H122:M122" si="31">SUM(H121:H121)</f>
        <v>45</v>
      </c>
      <c r="I122" s="32">
        <f t="shared" si="31"/>
        <v>0</v>
      </c>
      <c r="J122" s="32">
        <f t="shared" si="31"/>
        <v>45</v>
      </c>
      <c r="K122" s="32">
        <f t="shared" si="31"/>
        <v>2</v>
      </c>
      <c r="L122" s="32">
        <f t="shared" si="31"/>
        <v>0</v>
      </c>
      <c r="M122" s="32">
        <f t="shared" si="31"/>
        <v>0</v>
      </c>
    </row>
    <row r="123" spans="1:13" x14ac:dyDescent="0.25">
      <c r="A123" s="74" t="s">
        <v>18</v>
      </c>
      <c r="B123" s="75"/>
      <c r="C123" s="76"/>
      <c r="D123" s="32">
        <f>SUM(E121:E121)</f>
        <v>1</v>
      </c>
      <c r="E123" s="5" t="s">
        <v>70</v>
      </c>
      <c r="F123" s="5" t="s">
        <v>70</v>
      </c>
      <c r="G123" s="5" t="s">
        <v>70</v>
      </c>
      <c r="H123" s="32">
        <v>15</v>
      </c>
      <c r="I123" s="32">
        <v>0</v>
      </c>
      <c r="J123" s="32">
        <v>15</v>
      </c>
      <c r="K123" s="32">
        <v>0</v>
      </c>
      <c r="L123" s="32">
        <v>0</v>
      </c>
      <c r="M123" s="32">
        <v>0</v>
      </c>
    </row>
    <row r="124" spans="1:13" x14ac:dyDescent="0.25">
      <c r="A124" s="74" t="s">
        <v>19</v>
      </c>
      <c r="B124" s="75"/>
      <c r="C124" s="76"/>
      <c r="D124" s="32">
        <f>D122</f>
        <v>4</v>
      </c>
      <c r="E124" s="5" t="s">
        <v>70</v>
      </c>
      <c r="F124" s="5" t="s">
        <v>70</v>
      </c>
      <c r="G124" s="5" t="s">
        <v>70</v>
      </c>
      <c r="H124" s="32">
        <f>H122</f>
        <v>45</v>
      </c>
      <c r="I124" s="32">
        <f t="shared" ref="I124:M124" si="32">I122</f>
        <v>0</v>
      </c>
      <c r="J124" s="32">
        <f t="shared" si="32"/>
        <v>45</v>
      </c>
      <c r="K124" s="32">
        <f t="shared" si="32"/>
        <v>2</v>
      </c>
      <c r="L124" s="32">
        <f t="shared" si="32"/>
        <v>0</v>
      </c>
      <c r="M124" s="32">
        <f t="shared" si="32"/>
        <v>0</v>
      </c>
    </row>
    <row r="125" spans="1:13" x14ac:dyDescent="0.25">
      <c r="A125" s="65" t="s">
        <v>24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7"/>
    </row>
    <row r="126" spans="1:13" x14ac:dyDescent="0.25">
      <c r="A126" s="5">
        <v>1</v>
      </c>
      <c r="B126" s="51" t="s">
        <v>108</v>
      </c>
      <c r="C126" s="5">
        <v>4</v>
      </c>
      <c r="D126" s="5">
        <v>20</v>
      </c>
      <c r="E126" s="5" t="s">
        <v>70</v>
      </c>
      <c r="F126" s="5" t="s">
        <v>107</v>
      </c>
      <c r="G126" s="5" t="s">
        <v>70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500</v>
      </c>
    </row>
    <row r="127" spans="1:13" x14ac:dyDescent="0.25">
      <c r="A127" s="68" t="s">
        <v>17</v>
      </c>
      <c r="B127" s="69"/>
      <c r="C127" s="70"/>
      <c r="D127" s="5">
        <v>20</v>
      </c>
      <c r="E127" s="5" t="s">
        <v>70</v>
      </c>
      <c r="F127" s="5" t="s">
        <v>70</v>
      </c>
      <c r="G127" s="5" t="s">
        <v>70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500</v>
      </c>
    </row>
    <row r="128" spans="1:13" x14ac:dyDescent="0.25">
      <c r="A128" s="71" t="s">
        <v>18</v>
      </c>
      <c r="B128" s="72"/>
      <c r="C128" s="73"/>
      <c r="D128" s="5" t="s">
        <v>70</v>
      </c>
      <c r="E128" s="5" t="s">
        <v>70</v>
      </c>
      <c r="F128" s="5" t="s">
        <v>70</v>
      </c>
      <c r="G128" s="5" t="s">
        <v>70</v>
      </c>
      <c r="H128" s="5" t="s">
        <v>70</v>
      </c>
      <c r="I128" s="5" t="s">
        <v>70</v>
      </c>
      <c r="J128" s="5" t="s">
        <v>70</v>
      </c>
      <c r="K128" s="5" t="s">
        <v>70</v>
      </c>
      <c r="L128" s="5" t="s">
        <v>70</v>
      </c>
      <c r="M128" s="5" t="s">
        <v>70</v>
      </c>
    </row>
    <row r="129" spans="1:13" x14ac:dyDescent="0.25">
      <c r="A129" s="71" t="s">
        <v>19</v>
      </c>
      <c r="B129" s="72"/>
      <c r="C129" s="73"/>
      <c r="D129" s="5">
        <v>20</v>
      </c>
      <c r="E129" s="5" t="s">
        <v>70</v>
      </c>
      <c r="F129" s="5" t="s">
        <v>70</v>
      </c>
      <c r="G129" s="5" t="s">
        <v>70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500</v>
      </c>
    </row>
    <row r="130" spans="1:13" x14ac:dyDescent="0.25">
      <c r="A130" s="65" t="s">
        <v>25</v>
      </c>
      <c r="B130" s="66"/>
      <c r="C130" s="67"/>
      <c r="D130" s="5">
        <f>D117+D122+D127</f>
        <v>30</v>
      </c>
      <c r="E130" s="5" t="s">
        <v>70</v>
      </c>
      <c r="F130" s="5" t="s">
        <v>70</v>
      </c>
      <c r="G130" s="5" t="s">
        <v>70</v>
      </c>
      <c r="H130" s="5">
        <f>H117+H122+H127</f>
        <v>120</v>
      </c>
      <c r="I130" s="5">
        <f t="shared" ref="I130:M130" si="33">I117+I122+I127</f>
        <v>30</v>
      </c>
      <c r="J130" s="5">
        <f t="shared" si="33"/>
        <v>90</v>
      </c>
      <c r="K130" s="5">
        <f t="shared" si="33"/>
        <v>6</v>
      </c>
      <c r="L130" s="5">
        <f t="shared" si="33"/>
        <v>0</v>
      </c>
      <c r="M130" s="5">
        <f t="shared" si="33"/>
        <v>500</v>
      </c>
    </row>
  </sheetData>
  <mergeCells count="109">
    <mergeCell ref="A1:M1"/>
    <mergeCell ref="A2:M2"/>
    <mergeCell ref="A5:M5"/>
    <mergeCell ref="A6:M6"/>
    <mergeCell ref="A7:M7"/>
    <mergeCell ref="A17:A18"/>
    <mergeCell ref="B17:B18"/>
    <mergeCell ref="C17:C18"/>
    <mergeCell ref="D17:D18"/>
    <mergeCell ref="E17:E18"/>
    <mergeCell ref="A30:C30"/>
    <mergeCell ref="A31:C31"/>
    <mergeCell ref="A20:M20"/>
    <mergeCell ref="A23:C23"/>
    <mergeCell ref="A24:C24"/>
    <mergeCell ref="A25:C25"/>
    <mergeCell ref="A26:M26"/>
    <mergeCell ref="A29:C29"/>
    <mergeCell ref="F17:F18"/>
    <mergeCell ref="G17:G18"/>
    <mergeCell ref="H17:K17"/>
    <mergeCell ref="L17:L18"/>
    <mergeCell ref="M17:M18"/>
    <mergeCell ref="A19:M19"/>
    <mergeCell ref="A48:C48"/>
    <mergeCell ref="A51:A52"/>
    <mergeCell ref="B51:B52"/>
    <mergeCell ref="C51:C52"/>
    <mergeCell ref="D51:D52"/>
    <mergeCell ref="E51:E52"/>
    <mergeCell ref="A32:M32"/>
    <mergeCell ref="A37:C37"/>
    <mergeCell ref="A38:C38"/>
    <mergeCell ref="A39:C39"/>
    <mergeCell ref="A40:M40"/>
    <mergeCell ref="A45:C45"/>
    <mergeCell ref="A46:C46"/>
    <mergeCell ref="A47:C47"/>
    <mergeCell ref="A56:C56"/>
    <mergeCell ref="F51:F52"/>
    <mergeCell ref="G51:G52"/>
    <mergeCell ref="H51:K51"/>
    <mergeCell ref="L51:L52"/>
    <mergeCell ref="M51:M52"/>
    <mergeCell ref="A53:M53"/>
    <mergeCell ref="A77:C77"/>
    <mergeCell ref="A78:C78"/>
    <mergeCell ref="A70:C70"/>
    <mergeCell ref="A71:C71"/>
    <mergeCell ref="A72:C72"/>
    <mergeCell ref="A73:M73"/>
    <mergeCell ref="A75:C75"/>
    <mergeCell ref="A76:C76"/>
    <mergeCell ref="A54:M54"/>
    <mergeCell ref="A57:C57"/>
    <mergeCell ref="A58:C58"/>
    <mergeCell ref="A59:M59"/>
    <mergeCell ref="A63:C63"/>
    <mergeCell ref="A64:C64"/>
    <mergeCell ref="A65:M65"/>
    <mergeCell ref="A62:C62"/>
    <mergeCell ref="A86:C86"/>
    <mergeCell ref="A87:C87"/>
    <mergeCell ref="A88:C88"/>
    <mergeCell ref="G81:G82"/>
    <mergeCell ref="H81:K81"/>
    <mergeCell ref="L81:L82"/>
    <mergeCell ref="M81:M82"/>
    <mergeCell ref="A83:M83"/>
    <mergeCell ref="A84:M84"/>
    <mergeCell ref="A81:A82"/>
    <mergeCell ref="B81:B82"/>
    <mergeCell ref="C81:C82"/>
    <mergeCell ref="D81:D82"/>
    <mergeCell ref="E81:E82"/>
    <mergeCell ref="F81:F82"/>
    <mergeCell ref="A109:C109"/>
    <mergeCell ref="A106:C106"/>
    <mergeCell ref="A107:C107"/>
    <mergeCell ref="A108:C108"/>
    <mergeCell ref="A89:M89"/>
    <mergeCell ref="A92:C92"/>
    <mergeCell ref="A93:C93"/>
    <mergeCell ref="A94:C94"/>
    <mergeCell ref="A95:M95"/>
    <mergeCell ref="G112:G113"/>
    <mergeCell ref="H112:K112"/>
    <mergeCell ref="L112:L113"/>
    <mergeCell ref="M112:M113"/>
    <mergeCell ref="A114:M114"/>
    <mergeCell ref="A112:A113"/>
    <mergeCell ref="B112:B113"/>
    <mergeCell ref="C112:C113"/>
    <mergeCell ref="D112:D113"/>
    <mergeCell ref="E112:E113"/>
    <mergeCell ref="F112:F113"/>
    <mergeCell ref="A125:M125"/>
    <mergeCell ref="A127:C127"/>
    <mergeCell ref="A128:C128"/>
    <mergeCell ref="A129:C129"/>
    <mergeCell ref="A130:C130"/>
    <mergeCell ref="A122:C122"/>
    <mergeCell ref="A123:C123"/>
    <mergeCell ref="A124:C124"/>
    <mergeCell ref="A115:M115"/>
    <mergeCell ref="A117:C117"/>
    <mergeCell ref="A118:C118"/>
    <mergeCell ref="A119:C119"/>
    <mergeCell ref="A120:M120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B5A90-9E8B-4F5E-B9EC-9029DAF21C50}">
  <sheetPr>
    <pageSetUpPr fitToPage="1"/>
  </sheetPr>
  <dimension ref="A1:M84"/>
  <sheetViews>
    <sheetView workbookViewId="0">
      <selection activeCell="B72" sqref="B72"/>
    </sheetView>
  </sheetViews>
  <sheetFormatPr defaultRowHeight="15" x14ac:dyDescent="0.25"/>
  <cols>
    <col min="1" max="1" width="8.85546875" customWidth="1"/>
    <col min="2" max="2" width="46.7109375" customWidth="1"/>
    <col min="3" max="3" width="5.85546875" customWidth="1"/>
    <col min="4" max="4" width="6.7109375" customWidth="1"/>
    <col min="5" max="5" width="9.85546875" customWidth="1"/>
  </cols>
  <sheetData>
    <row r="1" spans="1:13" x14ac:dyDescent="0.25">
      <c r="A1" s="88" t="s">
        <v>48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x14ac:dyDescent="0.25">
      <c r="A2" s="88" t="s">
        <v>60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5" spans="1:13" x14ac:dyDescent="0.25">
      <c r="A5" s="89" t="s">
        <v>0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x14ac:dyDescent="0.25">
      <c r="A6" s="89" t="s">
        <v>52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x14ac:dyDescent="0.25">
      <c r="A7" s="89" t="s">
        <v>53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</row>
    <row r="9" spans="1:13" x14ac:dyDescent="0.25">
      <c r="A9" s="4" t="s">
        <v>54</v>
      </c>
    </row>
    <row r="10" spans="1:13" x14ac:dyDescent="0.25">
      <c r="A10" s="4" t="s">
        <v>55</v>
      </c>
    </row>
    <row r="11" spans="1:13" x14ac:dyDescent="0.25">
      <c r="A11" s="4" t="s">
        <v>56</v>
      </c>
    </row>
    <row r="12" spans="1:13" x14ac:dyDescent="0.25">
      <c r="A12" s="4" t="s">
        <v>57</v>
      </c>
    </row>
    <row r="13" spans="1:13" x14ac:dyDescent="0.25">
      <c r="A13" s="4" t="s">
        <v>58</v>
      </c>
    </row>
    <row r="14" spans="1:13" x14ac:dyDescent="0.25">
      <c r="A14" s="4" t="s">
        <v>59</v>
      </c>
    </row>
    <row r="16" spans="1:13" x14ac:dyDescent="0.25">
      <c r="A16" s="4" t="s">
        <v>49</v>
      </c>
    </row>
    <row r="17" spans="1:13" ht="46.5" customHeight="1" x14ac:dyDescent="0.25">
      <c r="A17" s="85" t="s">
        <v>1</v>
      </c>
      <c r="B17" s="85" t="s">
        <v>2</v>
      </c>
      <c r="C17" s="83" t="s">
        <v>3</v>
      </c>
      <c r="D17" s="83" t="s">
        <v>4</v>
      </c>
      <c r="E17" s="78" t="s">
        <v>5</v>
      </c>
      <c r="F17" s="83" t="s">
        <v>6</v>
      </c>
      <c r="G17" s="78" t="s">
        <v>7</v>
      </c>
      <c r="H17" s="80" t="s">
        <v>8</v>
      </c>
      <c r="I17" s="81"/>
      <c r="J17" s="81"/>
      <c r="K17" s="82"/>
      <c r="L17" s="83" t="s">
        <v>13</v>
      </c>
      <c r="M17" s="83" t="s">
        <v>14</v>
      </c>
    </row>
    <row r="18" spans="1:13" ht="72" customHeight="1" x14ac:dyDescent="0.25">
      <c r="A18" s="86"/>
      <c r="B18" s="86"/>
      <c r="C18" s="84"/>
      <c r="D18" s="84"/>
      <c r="E18" s="79"/>
      <c r="F18" s="84"/>
      <c r="G18" s="79"/>
      <c r="H18" s="3" t="s">
        <v>9</v>
      </c>
      <c r="I18" s="1" t="s">
        <v>10</v>
      </c>
      <c r="J18" s="1" t="s">
        <v>11</v>
      </c>
      <c r="K18" s="2" t="s">
        <v>12</v>
      </c>
      <c r="L18" s="84"/>
      <c r="M18" s="84"/>
    </row>
    <row r="19" spans="1:13" x14ac:dyDescent="0.25">
      <c r="A19" s="65" t="s">
        <v>15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</row>
    <row r="20" spans="1:13" x14ac:dyDescent="0.25">
      <c r="A20" s="65" t="s">
        <v>16</v>
      </c>
      <c r="B20" s="6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90"/>
    </row>
    <row r="21" spans="1:13" x14ac:dyDescent="0.25">
      <c r="A21" s="21">
        <v>1</v>
      </c>
      <c r="B21" s="27" t="s">
        <v>121</v>
      </c>
      <c r="C21" s="29">
        <v>1</v>
      </c>
      <c r="D21" s="29">
        <v>2</v>
      </c>
      <c r="E21" s="24">
        <v>0</v>
      </c>
      <c r="F21" s="29" t="s">
        <v>67</v>
      </c>
      <c r="G21" s="24" t="s">
        <v>69</v>
      </c>
      <c r="H21" s="24">
        <f t="shared" ref="H21:H23" si="0">I21+J21</f>
        <v>30</v>
      </c>
      <c r="I21" s="29">
        <v>30</v>
      </c>
      <c r="J21" s="29">
        <v>0</v>
      </c>
      <c r="K21" s="24">
        <v>1</v>
      </c>
      <c r="L21" s="24">
        <v>0</v>
      </c>
      <c r="M21" s="24">
        <v>0</v>
      </c>
    </row>
    <row r="22" spans="1:13" x14ac:dyDescent="0.25">
      <c r="A22" s="21">
        <v>2</v>
      </c>
      <c r="B22" s="27" t="s">
        <v>122</v>
      </c>
      <c r="C22" s="29">
        <v>3</v>
      </c>
      <c r="D22" s="29">
        <v>2</v>
      </c>
      <c r="E22" s="24">
        <v>0</v>
      </c>
      <c r="F22" s="29" t="s">
        <v>67</v>
      </c>
      <c r="G22" s="24" t="s">
        <v>69</v>
      </c>
      <c r="H22" s="24">
        <f t="shared" si="0"/>
        <v>30</v>
      </c>
      <c r="I22" s="29">
        <v>30</v>
      </c>
      <c r="J22" s="29">
        <v>0</v>
      </c>
      <c r="K22" s="24">
        <v>1</v>
      </c>
      <c r="L22" s="24">
        <v>0</v>
      </c>
      <c r="M22" s="24">
        <v>0</v>
      </c>
    </row>
    <row r="23" spans="1:13" x14ac:dyDescent="0.25">
      <c r="A23" s="22">
        <v>3</v>
      </c>
      <c r="B23" s="27" t="s">
        <v>65</v>
      </c>
      <c r="C23" s="29">
        <v>1</v>
      </c>
      <c r="D23" s="29">
        <v>2</v>
      </c>
      <c r="E23" s="24">
        <v>0</v>
      </c>
      <c r="F23" s="29" t="s">
        <v>67</v>
      </c>
      <c r="G23" s="24" t="s">
        <v>68</v>
      </c>
      <c r="H23" s="24">
        <f t="shared" si="0"/>
        <v>30</v>
      </c>
      <c r="I23" s="29">
        <v>0</v>
      </c>
      <c r="J23" s="29">
        <v>30</v>
      </c>
      <c r="K23" s="24">
        <v>1</v>
      </c>
      <c r="L23" s="24">
        <v>0</v>
      </c>
      <c r="M23" s="24">
        <v>0</v>
      </c>
    </row>
    <row r="24" spans="1:13" x14ac:dyDescent="0.25">
      <c r="A24" s="74" t="s">
        <v>17</v>
      </c>
      <c r="B24" s="75"/>
      <c r="C24" s="76"/>
      <c r="D24" s="5">
        <f>SUM(D21:D23)</f>
        <v>6</v>
      </c>
      <c r="E24" s="5" t="s">
        <v>70</v>
      </c>
      <c r="F24" s="5" t="s">
        <v>70</v>
      </c>
      <c r="G24" s="5" t="s">
        <v>70</v>
      </c>
      <c r="H24" s="5">
        <f t="shared" ref="H24:M24" si="1">SUM(H21:H23)</f>
        <v>90</v>
      </c>
      <c r="I24" s="5">
        <f t="shared" si="1"/>
        <v>60</v>
      </c>
      <c r="J24" s="5">
        <f t="shared" si="1"/>
        <v>30</v>
      </c>
      <c r="K24" s="5">
        <f t="shared" si="1"/>
        <v>3</v>
      </c>
      <c r="L24" s="5">
        <f t="shared" si="1"/>
        <v>0</v>
      </c>
      <c r="M24" s="5">
        <f t="shared" si="1"/>
        <v>0</v>
      </c>
    </row>
    <row r="25" spans="1:13" x14ac:dyDescent="0.25">
      <c r="A25" s="74" t="s">
        <v>18</v>
      </c>
      <c r="B25" s="75"/>
      <c r="C25" s="76"/>
      <c r="D25" s="5">
        <f>SUM(E21:E23)</f>
        <v>0</v>
      </c>
      <c r="E25" s="5" t="s">
        <v>70</v>
      </c>
      <c r="F25" s="5" t="s">
        <v>70</v>
      </c>
      <c r="G25" s="5" t="s">
        <v>70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</row>
    <row r="26" spans="1:13" x14ac:dyDescent="0.25">
      <c r="A26" s="74" t="s">
        <v>19</v>
      </c>
      <c r="B26" s="75"/>
      <c r="C26" s="76"/>
      <c r="D26" s="5">
        <v>8</v>
      </c>
      <c r="E26" s="5" t="s">
        <v>70</v>
      </c>
      <c r="F26" s="5" t="s">
        <v>70</v>
      </c>
      <c r="G26" s="5" t="s">
        <v>70</v>
      </c>
      <c r="H26" s="5">
        <v>60</v>
      </c>
      <c r="I26" s="5">
        <v>60</v>
      </c>
      <c r="J26" s="5">
        <v>0</v>
      </c>
      <c r="K26" s="5">
        <v>2</v>
      </c>
      <c r="L26" s="5">
        <v>0</v>
      </c>
      <c r="M26" s="5">
        <v>0</v>
      </c>
    </row>
    <row r="27" spans="1:13" x14ac:dyDescent="0.25">
      <c r="A27" s="65" t="s">
        <v>20</v>
      </c>
      <c r="B27" s="66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90"/>
    </row>
    <row r="28" spans="1:13" x14ac:dyDescent="0.25">
      <c r="A28" s="5">
        <v>1</v>
      </c>
      <c r="B28" s="34" t="s">
        <v>71</v>
      </c>
      <c r="C28" s="35">
        <v>1</v>
      </c>
      <c r="D28" s="35">
        <v>6</v>
      </c>
      <c r="E28" s="5">
        <v>0</v>
      </c>
      <c r="F28" s="36" t="s">
        <v>74</v>
      </c>
      <c r="G28" s="5" t="s">
        <v>68</v>
      </c>
      <c r="H28" s="5">
        <f>I28+J28</f>
        <v>90</v>
      </c>
      <c r="I28" s="37">
        <v>45</v>
      </c>
      <c r="J28" s="37">
        <v>45</v>
      </c>
      <c r="K28" s="5">
        <v>4</v>
      </c>
      <c r="L28" s="5">
        <v>0</v>
      </c>
      <c r="M28" s="5">
        <v>0</v>
      </c>
    </row>
    <row r="29" spans="1:13" x14ac:dyDescent="0.25">
      <c r="A29" s="5">
        <v>2</v>
      </c>
      <c r="B29" s="34" t="s">
        <v>72</v>
      </c>
      <c r="C29" s="35">
        <v>1</v>
      </c>
      <c r="D29" s="35">
        <v>5</v>
      </c>
      <c r="E29" s="5">
        <v>0</v>
      </c>
      <c r="F29" s="38" t="s">
        <v>74</v>
      </c>
      <c r="G29" s="5" t="s">
        <v>68</v>
      </c>
      <c r="H29" s="5">
        <f t="shared" ref="H29:H30" si="2">I29+J29</f>
        <v>60</v>
      </c>
      <c r="I29" s="39">
        <v>30</v>
      </c>
      <c r="J29" s="39">
        <v>30</v>
      </c>
      <c r="K29" s="5">
        <v>4</v>
      </c>
      <c r="L29" s="5">
        <v>0</v>
      </c>
      <c r="M29" s="5">
        <v>0</v>
      </c>
    </row>
    <row r="30" spans="1:13" x14ac:dyDescent="0.25">
      <c r="A30" s="5">
        <v>3</v>
      </c>
      <c r="B30" s="34" t="s">
        <v>73</v>
      </c>
      <c r="C30" s="35">
        <v>2</v>
      </c>
      <c r="D30" s="35">
        <v>4.5</v>
      </c>
      <c r="E30" s="5">
        <v>0</v>
      </c>
      <c r="F30" s="36" t="s">
        <v>74</v>
      </c>
      <c r="G30" s="5" t="s">
        <v>68</v>
      </c>
      <c r="H30" s="5">
        <f t="shared" si="2"/>
        <v>60</v>
      </c>
      <c r="I30" s="37">
        <v>30</v>
      </c>
      <c r="J30" s="37">
        <v>30</v>
      </c>
      <c r="K30" s="5">
        <v>4</v>
      </c>
      <c r="L30" s="5">
        <v>0</v>
      </c>
      <c r="M30" s="5">
        <v>0</v>
      </c>
    </row>
    <row r="31" spans="1:13" x14ac:dyDescent="0.25">
      <c r="A31" s="74" t="s">
        <v>17</v>
      </c>
      <c r="B31" s="75"/>
      <c r="C31" s="87"/>
      <c r="D31" s="40">
        <f>SUM(D28:D30)</f>
        <v>15.5</v>
      </c>
      <c r="E31" s="5" t="s">
        <v>70</v>
      </c>
      <c r="F31" s="5" t="s">
        <v>70</v>
      </c>
      <c r="G31" s="5" t="s">
        <v>70</v>
      </c>
      <c r="H31" s="40">
        <f>SUM(H28:H30)</f>
        <v>210</v>
      </c>
      <c r="I31" s="40">
        <f t="shared" ref="I31:M31" si="3">SUM(I28:I30)</f>
        <v>105</v>
      </c>
      <c r="J31" s="40">
        <f t="shared" si="3"/>
        <v>105</v>
      </c>
      <c r="K31" s="40">
        <f t="shared" si="3"/>
        <v>12</v>
      </c>
      <c r="L31" s="40">
        <f t="shared" si="3"/>
        <v>0</v>
      </c>
      <c r="M31" s="40">
        <f t="shared" si="3"/>
        <v>0</v>
      </c>
    </row>
    <row r="32" spans="1:13" x14ac:dyDescent="0.25">
      <c r="A32" s="74" t="s">
        <v>18</v>
      </c>
      <c r="B32" s="75"/>
      <c r="C32" s="76"/>
      <c r="D32" s="5">
        <v>0</v>
      </c>
      <c r="E32" s="5" t="s">
        <v>70</v>
      </c>
      <c r="F32" s="5" t="s">
        <v>70</v>
      </c>
      <c r="G32" s="5" t="s">
        <v>70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</row>
    <row r="33" spans="1:13" x14ac:dyDescent="0.25">
      <c r="A33" s="74" t="s">
        <v>19</v>
      </c>
      <c r="B33" s="75"/>
      <c r="C33" s="76"/>
      <c r="D33" s="5">
        <v>0</v>
      </c>
      <c r="E33" s="5" t="s">
        <v>70</v>
      </c>
      <c r="F33" s="5" t="s">
        <v>70</v>
      </c>
      <c r="G33" s="5" t="s">
        <v>70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</row>
    <row r="34" spans="1:13" x14ac:dyDescent="0.25">
      <c r="A34" s="65" t="s">
        <v>21</v>
      </c>
      <c r="B34" s="66"/>
      <c r="C34" s="66"/>
      <c r="D34" s="66"/>
      <c r="E34" s="66"/>
      <c r="F34" s="66"/>
      <c r="G34" s="66"/>
      <c r="H34" s="66"/>
      <c r="I34" s="77"/>
      <c r="J34" s="77"/>
      <c r="K34" s="77"/>
      <c r="L34" s="66"/>
      <c r="M34" s="67"/>
    </row>
    <row r="35" spans="1:13" x14ac:dyDescent="0.25">
      <c r="A35" s="41">
        <v>1</v>
      </c>
      <c r="B35" s="34" t="s">
        <v>123</v>
      </c>
      <c r="C35" s="35">
        <v>2</v>
      </c>
      <c r="D35" s="35">
        <v>2</v>
      </c>
      <c r="E35" s="5">
        <v>0</v>
      </c>
      <c r="F35" s="23" t="s">
        <v>107</v>
      </c>
      <c r="G35" s="5" t="s">
        <v>68</v>
      </c>
      <c r="H35" s="42">
        <f>I35+J35</f>
        <v>30</v>
      </c>
      <c r="I35" s="39">
        <v>0</v>
      </c>
      <c r="J35" s="39">
        <v>30</v>
      </c>
      <c r="K35" s="39">
        <v>2</v>
      </c>
      <c r="L35" s="5">
        <v>0</v>
      </c>
      <c r="M35" s="5">
        <v>0</v>
      </c>
    </row>
    <row r="36" spans="1:13" x14ac:dyDescent="0.25">
      <c r="A36" s="41">
        <v>2</v>
      </c>
      <c r="B36" s="34" t="s">
        <v>75</v>
      </c>
      <c r="C36" s="35">
        <v>2</v>
      </c>
      <c r="D36" s="35">
        <v>4.5</v>
      </c>
      <c r="E36" s="5">
        <v>0</v>
      </c>
      <c r="F36" s="23" t="s">
        <v>74</v>
      </c>
      <c r="G36" s="5" t="s">
        <v>68</v>
      </c>
      <c r="H36" s="42">
        <f>I36+J36</f>
        <v>60</v>
      </c>
      <c r="I36" s="39">
        <v>30</v>
      </c>
      <c r="J36" s="39">
        <v>30</v>
      </c>
      <c r="K36" s="39">
        <v>4</v>
      </c>
      <c r="L36" s="5">
        <v>0</v>
      </c>
      <c r="M36" s="5">
        <v>0</v>
      </c>
    </row>
    <row r="37" spans="1:13" x14ac:dyDescent="0.25">
      <c r="A37" s="41">
        <v>3</v>
      </c>
      <c r="B37" s="34" t="s">
        <v>76</v>
      </c>
      <c r="C37" s="35">
        <v>3</v>
      </c>
      <c r="D37" s="35">
        <v>4.5</v>
      </c>
      <c r="E37" s="5">
        <v>2.5</v>
      </c>
      <c r="F37" s="23" t="s">
        <v>74</v>
      </c>
      <c r="G37" s="5" t="s">
        <v>68</v>
      </c>
      <c r="H37" s="42">
        <f t="shared" ref="H37:H39" si="4">I37+J37</f>
        <v>60</v>
      </c>
      <c r="I37" s="39">
        <v>30</v>
      </c>
      <c r="J37" s="39">
        <v>30</v>
      </c>
      <c r="K37" s="39">
        <v>4</v>
      </c>
      <c r="L37" s="5">
        <v>0</v>
      </c>
      <c r="M37" s="5">
        <v>0</v>
      </c>
    </row>
    <row r="38" spans="1:13" x14ac:dyDescent="0.25">
      <c r="A38" s="41">
        <v>4</v>
      </c>
      <c r="B38" s="34" t="s">
        <v>129</v>
      </c>
      <c r="C38" s="35">
        <v>3</v>
      </c>
      <c r="D38" s="35">
        <v>1</v>
      </c>
      <c r="E38" s="5">
        <v>0</v>
      </c>
      <c r="F38" s="23" t="s">
        <v>67</v>
      </c>
      <c r="G38" s="5" t="s">
        <v>68</v>
      </c>
      <c r="H38" s="42">
        <f>I38+J38</f>
        <v>15</v>
      </c>
      <c r="I38" s="37">
        <v>15</v>
      </c>
      <c r="J38" s="37">
        <v>0</v>
      </c>
      <c r="K38" s="37">
        <v>2</v>
      </c>
      <c r="L38" s="5">
        <v>0</v>
      </c>
      <c r="M38" s="5">
        <v>0</v>
      </c>
    </row>
    <row r="39" spans="1:13" x14ac:dyDescent="0.25">
      <c r="A39" s="41">
        <v>5</v>
      </c>
      <c r="B39" s="34" t="s">
        <v>77</v>
      </c>
      <c r="C39" s="35">
        <v>4</v>
      </c>
      <c r="D39" s="35">
        <v>6</v>
      </c>
      <c r="E39" s="5">
        <v>0</v>
      </c>
      <c r="F39" s="33" t="s">
        <v>74</v>
      </c>
      <c r="G39" s="5" t="s">
        <v>68</v>
      </c>
      <c r="H39" s="42">
        <f t="shared" si="4"/>
        <v>75</v>
      </c>
      <c r="I39" s="39">
        <v>30</v>
      </c>
      <c r="J39" s="39">
        <v>45</v>
      </c>
      <c r="K39" s="39">
        <v>4</v>
      </c>
      <c r="L39" s="5">
        <v>0</v>
      </c>
      <c r="M39" s="5">
        <v>0</v>
      </c>
    </row>
    <row r="40" spans="1:13" x14ac:dyDescent="0.25">
      <c r="A40" s="74" t="s">
        <v>17</v>
      </c>
      <c r="B40" s="75"/>
      <c r="C40" s="76"/>
      <c r="D40" s="5">
        <f>SUM(D35:D39)</f>
        <v>18</v>
      </c>
      <c r="E40" s="5" t="s">
        <v>70</v>
      </c>
      <c r="F40" s="5" t="s">
        <v>70</v>
      </c>
      <c r="G40" s="5" t="s">
        <v>70</v>
      </c>
      <c r="H40" s="5">
        <f t="shared" ref="H40:M40" si="5">SUM(H35:H39)</f>
        <v>240</v>
      </c>
      <c r="I40" s="5">
        <f t="shared" si="5"/>
        <v>105</v>
      </c>
      <c r="J40" s="5">
        <f t="shared" si="5"/>
        <v>135</v>
      </c>
      <c r="K40" s="5">
        <f t="shared" si="5"/>
        <v>16</v>
      </c>
      <c r="L40" s="5">
        <f t="shared" si="5"/>
        <v>0</v>
      </c>
      <c r="M40" s="5">
        <f t="shared" si="5"/>
        <v>0</v>
      </c>
    </row>
    <row r="41" spans="1:13" x14ac:dyDescent="0.25">
      <c r="A41" s="74" t="s">
        <v>18</v>
      </c>
      <c r="B41" s="75"/>
      <c r="C41" s="76"/>
      <c r="D41" s="5">
        <v>0</v>
      </c>
      <c r="E41" s="5" t="s">
        <v>70</v>
      </c>
      <c r="F41" s="5" t="s">
        <v>70</v>
      </c>
      <c r="G41" s="5" t="s">
        <v>70</v>
      </c>
      <c r="H41" s="5">
        <v>30</v>
      </c>
      <c r="I41" s="5">
        <v>0</v>
      </c>
      <c r="J41" s="5">
        <v>30</v>
      </c>
      <c r="K41" s="5">
        <v>0</v>
      </c>
      <c r="L41" s="5">
        <v>0</v>
      </c>
      <c r="M41" s="5">
        <v>0</v>
      </c>
    </row>
    <row r="42" spans="1:13" x14ac:dyDescent="0.25">
      <c r="A42" s="74" t="s">
        <v>19</v>
      </c>
      <c r="B42" s="75"/>
      <c r="C42" s="76"/>
      <c r="D42" s="5">
        <v>0</v>
      </c>
      <c r="E42" s="5" t="s">
        <v>70</v>
      </c>
      <c r="F42" s="5" t="s">
        <v>70</v>
      </c>
      <c r="G42" s="5" t="s">
        <v>70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</row>
    <row r="43" spans="1:13" x14ac:dyDescent="0.25">
      <c r="A43" s="65" t="s">
        <v>22</v>
      </c>
      <c r="B43" s="66"/>
      <c r="C43" s="66"/>
      <c r="D43" s="66"/>
      <c r="E43" s="66"/>
      <c r="F43" s="66"/>
      <c r="G43" s="66"/>
      <c r="H43" s="77"/>
      <c r="I43" s="77"/>
      <c r="J43" s="77"/>
      <c r="K43" s="77"/>
      <c r="L43" s="77"/>
      <c r="M43" s="90"/>
    </row>
    <row r="44" spans="1:13" x14ac:dyDescent="0.25">
      <c r="A44" s="46">
        <v>1</v>
      </c>
      <c r="B44" s="31" t="s">
        <v>78</v>
      </c>
      <c r="C44" s="32">
        <v>1</v>
      </c>
      <c r="D44" s="32">
        <v>4.5</v>
      </c>
      <c r="E44" s="43">
        <v>0</v>
      </c>
      <c r="F44" s="44" t="s">
        <v>74</v>
      </c>
      <c r="G44" s="43" t="s">
        <v>69</v>
      </c>
      <c r="H44" s="43">
        <f>I44+J44</f>
        <v>60</v>
      </c>
      <c r="I44" s="36">
        <v>30</v>
      </c>
      <c r="J44" s="36">
        <v>30</v>
      </c>
      <c r="K44" s="36">
        <v>4</v>
      </c>
      <c r="L44" s="5">
        <v>0</v>
      </c>
      <c r="M44" s="5">
        <v>0</v>
      </c>
    </row>
    <row r="45" spans="1:13" x14ac:dyDescent="0.25">
      <c r="A45" s="46">
        <v>2</v>
      </c>
      <c r="B45" s="31" t="s">
        <v>79</v>
      </c>
      <c r="C45" s="32">
        <v>1</v>
      </c>
      <c r="D45" s="32">
        <v>4.5</v>
      </c>
      <c r="E45" s="43">
        <v>0</v>
      </c>
      <c r="F45" s="44" t="s">
        <v>74</v>
      </c>
      <c r="G45" s="43" t="s">
        <v>69</v>
      </c>
      <c r="H45" s="43">
        <f t="shared" ref="H45:H62" si="6">I45+J45</f>
        <v>60</v>
      </c>
      <c r="I45" s="45">
        <v>30</v>
      </c>
      <c r="J45" s="45">
        <v>30</v>
      </c>
      <c r="K45" s="45">
        <v>4</v>
      </c>
      <c r="L45" s="5">
        <v>0</v>
      </c>
      <c r="M45" s="5">
        <v>0</v>
      </c>
    </row>
    <row r="46" spans="1:13" x14ac:dyDescent="0.25">
      <c r="A46" s="46">
        <v>3</v>
      </c>
      <c r="B46" s="31" t="s">
        <v>80</v>
      </c>
      <c r="C46" s="32">
        <v>1</v>
      </c>
      <c r="D46" s="32">
        <v>2</v>
      </c>
      <c r="E46" s="43">
        <v>0</v>
      </c>
      <c r="F46" s="44" t="s">
        <v>67</v>
      </c>
      <c r="G46" s="43" t="s">
        <v>69</v>
      </c>
      <c r="H46" s="43">
        <f t="shared" si="6"/>
        <v>30</v>
      </c>
      <c r="I46" s="45"/>
      <c r="J46" s="45">
        <v>30</v>
      </c>
      <c r="K46" s="45">
        <v>2</v>
      </c>
      <c r="L46" s="5">
        <v>0</v>
      </c>
      <c r="M46" s="5">
        <v>0</v>
      </c>
    </row>
    <row r="47" spans="1:13" x14ac:dyDescent="0.25">
      <c r="A47" s="46">
        <v>4</v>
      </c>
      <c r="B47" s="31" t="s">
        <v>81</v>
      </c>
      <c r="C47" s="32">
        <v>2</v>
      </c>
      <c r="D47" s="32">
        <v>4</v>
      </c>
      <c r="E47" s="43">
        <v>0</v>
      </c>
      <c r="F47" s="44" t="s">
        <v>74</v>
      </c>
      <c r="G47" s="43" t="s">
        <v>69</v>
      </c>
      <c r="H47" s="43">
        <f t="shared" si="6"/>
        <v>60</v>
      </c>
      <c r="I47" s="45">
        <v>30</v>
      </c>
      <c r="J47" s="45">
        <v>30</v>
      </c>
      <c r="K47" s="45">
        <v>4</v>
      </c>
      <c r="L47" s="5">
        <v>0</v>
      </c>
      <c r="M47" s="5">
        <v>0</v>
      </c>
    </row>
    <row r="48" spans="1:13" x14ac:dyDescent="0.25">
      <c r="A48" s="46">
        <v>5</v>
      </c>
      <c r="B48" s="31" t="s">
        <v>82</v>
      </c>
      <c r="C48" s="32">
        <v>2</v>
      </c>
      <c r="D48" s="32">
        <v>4</v>
      </c>
      <c r="E48" s="43">
        <v>0</v>
      </c>
      <c r="F48" s="44" t="s">
        <v>74</v>
      </c>
      <c r="G48" s="43" t="s">
        <v>69</v>
      </c>
      <c r="H48" s="43">
        <f t="shared" si="6"/>
        <v>60</v>
      </c>
      <c r="I48" s="45">
        <v>30</v>
      </c>
      <c r="J48" s="45">
        <v>30</v>
      </c>
      <c r="K48" s="45">
        <v>4</v>
      </c>
      <c r="L48" s="5">
        <v>0</v>
      </c>
      <c r="M48" s="5">
        <v>0</v>
      </c>
    </row>
    <row r="49" spans="1:13" x14ac:dyDescent="0.25">
      <c r="A49" s="46">
        <v>6</v>
      </c>
      <c r="B49" s="31" t="s">
        <v>83</v>
      </c>
      <c r="C49" s="32">
        <v>3</v>
      </c>
      <c r="D49" s="32">
        <v>4</v>
      </c>
      <c r="E49" s="43">
        <v>0</v>
      </c>
      <c r="F49" s="44" t="s">
        <v>67</v>
      </c>
      <c r="G49" s="43" t="s">
        <v>69</v>
      </c>
      <c r="H49" s="43">
        <f t="shared" si="6"/>
        <v>60</v>
      </c>
      <c r="I49" s="36">
        <v>30</v>
      </c>
      <c r="J49" s="36">
        <v>30</v>
      </c>
      <c r="K49" s="36">
        <v>2</v>
      </c>
      <c r="L49" s="5">
        <v>0</v>
      </c>
      <c r="M49" s="5">
        <v>0</v>
      </c>
    </row>
    <row r="50" spans="1:13" x14ac:dyDescent="0.25">
      <c r="A50" s="22" t="s">
        <v>87</v>
      </c>
      <c r="B50" s="31" t="s">
        <v>130</v>
      </c>
      <c r="C50" s="32"/>
      <c r="D50" s="32"/>
      <c r="E50" s="43"/>
      <c r="F50" s="44"/>
      <c r="G50" s="43"/>
      <c r="H50" s="43"/>
      <c r="I50" s="36"/>
      <c r="J50" s="36"/>
      <c r="K50" s="36"/>
      <c r="L50" s="43"/>
      <c r="M50" s="43"/>
    </row>
    <row r="51" spans="1:13" x14ac:dyDescent="0.25">
      <c r="A51" s="21" t="s">
        <v>88</v>
      </c>
      <c r="B51" s="31" t="s">
        <v>131</v>
      </c>
      <c r="C51" s="32"/>
      <c r="D51" s="32"/>
      <c r="E51" s="43"/>
      <c r="F51" s="44"/>
      <c r="G51" s="43"/>
      <c r="H51" s="43"/>
      <c r="I51" s="45"/>
      <c r="J51" s="45"/>
      <c r="K51" s="45"/>
      <c r="L51" s="43"/>
      <c r="M51" s="43"/>
    </row>
    <row r="52" spans="1:13" x14ac:dyDescent="0.25">
      <c r="A52" s="21">
        <v>7</v>
      </c>
      <c r="B52" s="31" t="s">
        <v>84</v>
      </c>
      <c r="C52" s="32">
        <v>3</v>
      </c>
      <c r="D52" s="32">
        <v>4</v>
      </c>
      <c r="E52" s="43">
        <v>2</v>
      </c>
      <c r="F52" s="44" t="s">
        <v>67</v>
      </c>
      <c r="G52" s="43" t="s">
        <v>69</v>
      </c>
      <c r="H52" s="43">
        <f t="shared" si="6"/>
        <v>60</v>
      </c>
      <c r="I52" s="45">
        <v>30</v>
      </c>
      <c r="J52" s="45">
        <v>30</v>
      </c>
      <c r="K52" s="45">
        <v>2</v>
      </c>
      <c r="L52" s="43">
        <v>0</v>
      </c>
      <c r="M52" s="43">
        <v>0</v>
      </c>
    </row>
    <row r="53" spans="1:13" x14ac:dyDescent="0.25">
      <c r="A53" s="22" t="s">
        <v>89</v>
      </c>
      <c r="B53" s="31" t="s">
        <v>132</v>
      </c>
      <c r="C53" s="32"/>
      <c r="D53" s="32"/>
      <c r="E53" s="43"/>
      <c r="F53" s="44"/>
      <c r="G53" s="43"/>
      <c r="H53" s="43"/>
      <c r="I53" s="45"/>
      <c r="J53" s="45"/>
      <c r="K53" s="45"/>
      <c r="L53" s="43"/>
      <c r="M53" s="43"/>
    </row>
    <row r="54" spans="1:13" x14ac:dyDescent="0.25">
      <c r="A54" s="22" t="s">
        <v>90</v>
      </c>
      <c r="B54" s="31" t="s">
        <v>133</v>
      </c>
      <c r="C54" s="32"/>
      <c r="D54" s="32"/>
      <c r="E54" s="43"/>
      <c r="F54" s="44"/>
      <c r="G54" s="43"/>
      <c r="H54" s="43"/>
      <c r="I54" s="36"/>
      <c r="J54" s="36"/>
      <c r="K54" s="36"/>
      <c r="L54" s="43"/>
      <c r="M54" s="43"/>
    </row>
    <row r="55" spans="1:13" x14ac:dyDescent="0.25">
      <c r="A55" s="22">
        <v>8</v>
      </c>
      <c r="B55" s="31" t="s">
        <v>85</v>
      </c>
      <c r="C55" s="32">
        <v>3</v>
      </c>
      <c r="D55" s="32">
        <v>4</v>
      </c>
      <c r="E55" s="43">
        <v>0</v>
      </c>
      <c r="F55" s="44" t="s">
        <v>74</v>
      </c>
      <c r="G55" s="43" t="s">
        <v>69</v>
      </c>
      <c r="H55" s="43">
        <f t="shared" si="6"/>
        <v>60</v>
      </c>
      <c r="I55" s="36">
        <v>30</v>
      </c>
      <c r="J55" s="36">
        <v>30</v>
      </c>
      <c r="K55" s="36">
        <v>4</v>
      </c>
      <c r="L55" s="43">
        <v>0</v>
      </c>
      <c r="M55" s="43">
        <v>0</v>
      </c>
    </row>
    <row r="56" spans="1:13" x14ac:dyDescent="0.25">
      <c r="A56" s="22">
        <v>9</v>
      </c>
      <c r="B56" s="31" t="s">
        <v>86</v>
      </c>
      <c r="C56" s="32">
        <v>3</v>
      </c>
      <c r="D56" s="32">
        <v>4</v>
      </c>
      <c r="E56" s="43">
        <v>0</v>
      </c>
      <c r="F56" s="44" t="s">
        <v>74</v>
      </c>
      <c r="G56" s="43" t="s">
        <v>69</v>
      </c>
      <c r="H56" s="43">
        <f t="shared" si="6"/>
        <v>60</v>
      </c>
      <c r="I56" s="36">
        <v>30</v>
      </c>
      <c r="J56" s="36">
        <v>30</v>
      </c>
      <c r="K56" s="36">
        <v>4</v>
      </c>
      <c r="L56" s="43">
        <v>0</v>
      </c>
      <c r="M56" s="43">
        <v>0</v>
      </c>
    </row>
    <row r="57" spans="1:13" x14ac:dyDescent="0.25">
      <c r="A57" s="43">
        <v>10</v>
      </c>
      <c r="B57" s="31" t="s">
        <v>91</v>
      </c>
      <c r="C57" s="32">
        <v>1</v>
      </c>
      <c r="D57" s="32">
        <v>2.5</v>
      </c>
      <c r="E57" s="43">
        <v>0</v>
      </c>
      <c r="F57" s="47" t="s">
        <v>67</v>
      </c>
      <c r="G57" s="43" t="s">
        <v>69</v>
      </c>
      <c r="H57" s="43">
        <f t="shared" si="6"/>
        <v>30</v>
      </c>
      <c r="I57" s="48">
        <v>30</v>
      </c>
      <c r="J57" s="48">
        <v>0</v>
      </c>
      <c r="K57" s="36">
        <v>2</v>
      </c>
      <c r="L57" s="43">
        <v>0</v>
      </c>
      <c r="M57" s="43">
        <v>0</v>
      </c>
    </row>
    <row r="58" spans="1:13" x14ac:dyDescent="0.25">
      <c r="A58" s="43">
        <v>11</v>
      </c>
      <c r="B58" s="31" t="s">
        <v>92</v>
      </c>
      <c r="C58" s="32">
        <v>2</v>
      </c>
      <c r="D58" s="32">
        <v>2.5</v>
      </c>
      <c r="E58" s="43">
        <v>0</v>
      </c>
      <c r="F58" s="47" t="s">
        <v>67</v>
      </c>
      <c r="G58" s="43" t="s">
        <v>69</v>
      </c>
      <c r="H58" s="43">
        <f t="shared" si="6"/>
        <v>30</v>
      </c>
      <c r="I58" s="48">
        <v>30</v>
      </c>
      <c r="J58" s="48">
        <v>0</v>
      </c>
      <c r="K58" s="36">
        <v>2</v>
      </c>
      <c r="L58" s="43">
        <v>0</v>
      </c>
      <c r="M58" s="43">
        <v>0</v>
      </c>
    </row>
    <row r="59" spans="1:13" x14ac:dyDescent="0.25">
      <c r="A59" s="43">
        <v>12</v>
      </c>
      <c r="B59" s="31" t="s">
        <v>93</v>
      </c>
      <c r="C59" s="32">
        <v>2</v>
      </c>
      <c r="D59" s="32">
        <v>2.5</v>
      </c>
      <c r="E59" s="43">
        <v>1</v>
      </c>
      <c r="F59" s="47" t="s">
        <v>67</v>
      </c>
      <c r="G59" s="43" t="s">
        <v>69</v>
      </c>
      <c r="H59" s="43">
        <f t="shared" si="6"/>
        <v>30</v>
      </c>
      <c r="I59" s="48">
        <v>0</v>
      </c>
      <c r="J59" s="48">
        <v>30</v>
      </c>
      <c r="K59" s="36">
        <v>2</v>
      </c>
      <c r="L59" s="43">
        <v>0</v>
      </c>
      <c r="M59" s="43">
        <v>0</v>
      </c>
    </row>
    <row r="60" spans="1:13" x14ac:dyDescent="0.25">
      <c r="A60" s="43">
        <v>13</v>
      </c>
      <c r="B60" s="31" t="s">
        <v>94</v>
      </c>
      <c r="C60" s="32">
        <v>3</v>
      </c>
      <c r="D60" s="32">
        <v>2.5</v>
      </c>
      <c r="E60" s="43">
        <v>0</v>
      </c>
      <c r="F60" s="47" t="s">
        <v>67</v>
      </c>
      <c r="G60" s="43" t="s">
        <v>69</v>
      </c>
      <c r="H60" s="43">
        <f t="shared" si="6"/>
        <v>30</v>
      </c>
      <c r="I60" s="48">
        <v>30</v>
      </c>
      <c r="J60" s="48">
        <v>0</v>
      </c>
      <c r="K60" s="36">
        <v>2</v>
      </c>
      <c r="L60" s="43">
        <v>0</v>
      </c>
      <c r="M60" s="43">
        <v>0</v>
      </c>
    </row>
    <row r="61" spans="1:13" x14ac:dyDescent="0.25">
      <c r="A61" s="43">
        <v>14</v>
      </c>
      <c r="B61" s="31" t="s">
        <v>95</v>
      </c>
      <c r="C61" s="32">
        <v>3</v>
      </c>
      <c r="D61" s="32">
        <v>4</v>
      </c>
      <c r="E61" s="43">
        <v>1</v>
      </c>
      <c r="F61" s="47" t="s">
        <v>67</v>
      </c>
      <c r="G61" s="43" t="s">
        <v>69</v>
      </c>
      <c r="H61" s="43">
        <f t="shared" si="6"/>
        <v>45</v>
      </c>
      <c r="I61" s="48">
        <v>0</v>
      </c>
      <c r="J61" s="48">
        <v>45</v>
      </c>
      <c r="K61" s="36">
        <v>2</v>
      </c>
      <c r="L61" s="43">
        <v>0</v>
      </c>
      <c r="M61" s="43">
        <v>0</v>
      </c>
    </row>
    <row r="62" spans="1:13" x14ac:dyDescent="0.25">
      <c r="A62" s="43">
        <v>15</v>
      </c>
      <c r="B62" s="31" t="s">
        <v>96</v>
      </c>
      <c r="C62" s="32">
        <v>4</v>
      </c>
      <c r="D62" s="32">
        <v>4</v>
      </c>
      <c r="E62" s="43">
        <v>1</v>
      </c>
      <c r="F62" s="47" t="s">
        <v>67</v>
      </c>
      <c r="G62" s="43" t="s">
        <v>69</v>
      </c>
      <c r="H62" s="43">
        <f t="shared" si="6"/>
        <v>45</v>
      </c>
      <c r="I62" s="48">
        <v>0</v>
      </c>
      <c r="J62" s="48">
        <v>45</v>
      </c>
      <c r="K62" s="36">
        <v>2</v>
      </c>
      <c r="L62" s="43">
        <v>0</v>
      </c>
      <c r="M62" s="43">
        <v>0</v>
      </c>
    </row>
    <row r="63" spans="1:13" x14ac:dyDescent="0.25">
      <c r="A63" s="74" t="s">
        <v>17</v>
      </c>
      <c r="B63" s="75"/>
      <c r="C63" s="76"/>
      <c r="D63" s="32">
        <f>SUM(D44:D62)</f>
        <v>53</v>
      </c>
      <c r="E63" s="5" t="s">
        <v>70</v>
      </c>
      <c r="F63" s="5" t="s">
        <v>70</v>
      </c>
      <c r="G63" s="5" t="s">
        <v>70</v>
      </c>
      <c r="H63" s="32">
        <f>SUM(H44:H62)</f>
        <v>720</v>
      </c>
      <c r="I63" s="32">
        <f t="shared" ref="I63:M63" si="7">SUM(I44:I62)</f>
        <v>330</v>
      </c>
      <c r="J63" s="32">
        <f t="shared" si="7"/>
        <v>390</v>
      </c>
      <c r="K63" s="32">
        <f t="shared" si="7"/>
        <v>42</v>
      </c>
      <c r="L63" s="32">
        <f t="shared" si="7"/>
        <v>0</v>
      </c>
      <c r="M63" s="32">
        <f t="shared" si="7"/>
        <v>0</v>
      </c>
    </row>
    <row r="64" spans="1:13" x14ac:dyDescent="0.25">
      <c r="A64" s="74" t="s">
        <v>18</v>
      </c>
      <c r="B64" s="75"/>
      <c r="C64" s="76"/>
      <c r="D64" s="32">
        <f>SUM(E44:E62)</f>
        <v>5</v>
      </c>
      <c r="E64" s="5" t="s">
        <v>70</v>
      </c>
      <c r="F64" s="5" t="s">
        <v>70</v>
      </c>
      <c r="G64" s="5" t="s">
        <v>70</v>
      </c>
      <c r="H64" s="32">
        <v>75</v>
      </c>
      <c r="I64" s="32">
        <v>0</v>
      </c>
      <c r="J64" s="32">
        <v>75</v>
      </c>
      <c r="K64" s="32">
        <v>0</v>
      </c>
      <c r="L64" s="32">
        <v>0</v>
      </c>
      <c r="M64" s="32">
        <v>0</v>
      </c>
    </row>
    <row r="65" spans="1:13" x14ac:dyDescent="0.25">
      <c r="A65" s="74" t="s">
        <v>19</v>
      </c>
      <c r="B65" s="75"/>
      <c r="C65" s="76"/>
      <c r="D65" s="32">
        <f>D63</f>
        <v>53</v>
      </c>
      <c r="E65" s="5" t="s">
        <v>70</v>
      </c>
      <c r="F65" s="5" t="s">
        <v>70</v>
      </c>
      <c r="G65" s="5" t="s">
        <v>70</v>
      </c>
      <c r="H65" s="32">
        <f>H63</f>
        <v>720</v>
      </c>
      <c r="I65" s="32">
        <f t="shared" ref="I65:M65" si="8">I63</f>
        <v>330</v>
      </c>
      <c r="J65" s="32">
        <f t="shared" si="8"/>
        <v>390</v>
      </c>
      <c r="K65" s="32">
        <f t="shared" si="8"/>
        <v>42</v>
      </c>
      <c r="L65" s="32">
        <f t="shared" si="8"/>
        <v>0</v>
      </c>
      <c r="M65" s="32">
        <f t="shared" si="8"/>
        <v>0</v>
      </c>
    </row>
    <row r="66" spans="1:13" x14ac:dyDescent="0.25">
      <c r="A66" s="65" t="s">
        <v>23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7"/>
    </row>
    <row r="67" spans="1:13" x14ac:dyDescent="0.25">
      <c r="A67" s="5">
        <v>1</v>
      </c>
      <c r="B67" s="6" t="s">
        <v>106</v>
      </c>
      <c r="C67" s="5">
        <v>2</v>
      </c>
      <c r="D67" s="5">
        <v>6</v>
      </c>
      <c r="E67" s="5" t="s">
        <v>70</v>
      </c>
      <c r="F67" s="5" t="s">
        <v>107</v>
      </c>
      <c r="G67" s="5" t="s">
        <v>70</v>
      </c>
      <c r="H67" s="5">
        <v>0</v>
      </c>
      <c r="I67" s="5">
        <v>0</v>
      </c>
      <c r="J67" s="5">
        <v>0</v>
      </c>
      <c r="K67" s="5">
        <v>0</v>
      </c>
      <c r="L67" s="5">
        <v>160</v>
      </c>
      <c r="M67" s="5">
        <v>0</v>
      </c>
    </row>
    <row r="68" spans="1:13" x14ac:dyDescent="0.25">
      <c r="A68" s="71" t="s">
        <v>17</v>
      </c>
      <c r="B68" s="72"/>
      <c r="C68" s="73"/>
      <c r="D68" s="5">
        <v>6</v>
      </c>
      <c r="E68" s="5" t="s">
        <v>70</v>
      </c>
      <c r="F68" s="5" t="s">
        <v>70</v>
      </c>
      <c r="G68" s="5" t="s">
        <v>70</v>
      </c>
      <c r="H68" s="5">
        <v>0</v>
      </c>
      <c r="I68" s="5">
        <v>0</v>
      </c>
      <c r="J68" s="5">
        <v>0</v>
      </c>
      <c r="K68" s="5">
        <v>0</v>
      </c>
      <c r="L68" s="5">
        <v>160</v>
      </c>
      <c r="M68" s="5">
        <v>0</v>
      </c>
    </row>
    <row r="69" spans="1:13" x14ac:dyDescent="0.25">
      <c r="A69" s="71" t="s">
        <v>18</v>
      </c>
      <c r="B69" s="72"/>
      <c r="C69" s="73"/>
      <c r="D69" s="5">
        <v>6</v>
      </c>
      <c r="E69" s="5" t="s">
        <v>70</v>
      </c>
      <c r="F69" s="5" t="s">
        <v>70</v>
      </c>
      <c r="G69" s="5" t="s">
        <v>70</v>
      </c>
      <c r="H69" s="5">
        <v>0</v>
      </c>
      <c r="I69" s="5">
        <v>0</v>
      </c>
      <c r="J69" s="5">
        <v>0</v>
      </c>
      <c r="K69" s="5">
        <v>0</v>
      </c>
      <c r="L69" s="5">
        <v>160</v>
      </c>
      <c r="M69" s="5">
        <v>0</v>
      </c>
    </row>
    <row r="70" spans="1:13" x14ac:dyDescent="0.25">
      <c r="A70" s="71" t="s">
        <v>19</v>
      </c>
      <c r="B70" s="72"/>
      <c r="C70" s="73"/>
      <c r="D70" s="5">
        <v>6</v>
      </c>
      <c r="E70" s="5" t="s">
        <v>70</v>
      </c>
      <c r="F70" s="5" t="s">
        <v>70</v>
      </c>
      <c r="G70" s="5" t="s">
        <v>70</v>
      </c>
      <c r="H70" s="5">
        <v>0</v>
      </c>
      <c r="I70" s="5">
        <v>0</v>
      </c>
      <c r="J70" s="5">
        <v>0</v>
      </c>
      <c r="K70" s="5">
        <v>0</v>
      </c>
      <c r="L70" s="5">
        <v>160</v>
      </c>
      <c r="M70" s="5">
        <v>0</v>
      </c>
    </row>
    <row r="71" spans="1:13" x14ac:dyDescent="0.25">
      <c r="A71" s="65" t="s">
        <v>24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7"/>
    </row>
    <row r="72" spans="1:13" x14ac:dyDescent="0.25">
      <c r="A72" s="21">
        <v>1</v>
      </c>
      <c r="B72" s="51" t="s">
        <v>61</v>
      </c>
      <c r="C72" s="28">
        <v>1</v>
      </c>
      <c r="D72" s="29">
        <v>0.25</v>
      </c>
      <c r="E72" s="24">
        <v>0</v>
      </c>
      <c r="F72" s="29" t="s">
        <v>66</v>
      </c>
      <c r="G72" s="24" t="s">
        <v>68</v>
      </c>
      <c r="H72" s="24">
        <f>I72+J72</f>
        <v>2</v>
      </c>
      <c r="I72" s="29">
        <v>2</v>
      </c>
      <c r="J72" s="29">
        <v>0</v>
      </c>
      <c r="K72" s="24">
        <v>0</v>
      </c>
      <c r="L72" s="24">
        <v>0</v>
      </c>
      <c r="M72" s="24">
        <v>0</v>
      </c>
    </row>
    <row r="73" spans="1:13" x14ac:dyDescent="0.25">
      <c r="A73" s="21">
        <v>2</v>
      </c>
      <c r="B73" s="51" t="s">
        <v>62</v>
      </c>
      <c r="C73" s="28">
        <v>1</v>
      </c>
      <c r="D73" s="29">
        <v>0.25</v>
      </c>
      <c r="E73" s="24">
        <v>0</v>
      </c>
      <c r="F73" s="29" t="s">
        <v>66</v>
      </c>
      <c r="G73" s="24" t="s">
        <v>68</v>
      </c>
      <c r="H73" s="24">
        <f t="shared" ref="H73:H75" si="9">I73+J73</f>
        <v>2</v>
      </c>
      <c r="I73" s="29">
        <v>2</v>
      </c>
      <c r="J73" s="29">
        <v>0</v>
      </c>
      <c r="K73" s="24">
        <v>0</v>
      </c>
      <c r="L73" s="24">
        <v>0</v>
      </c>
      <c r="M73" s="24">
        <v>0</v>
      </c>
    </row>
    <row r="74" spans="1:13" x14ac:dyDescent="0.25">
      <c r="A74" s="21">
        <v>3</v>
      </c>
      <c r="B74" s="51" t="s">
        <v>63</v>
      </c>
      <c r="C74" s="28">
        <v>1</v>
      </c>
      <c r="D74" s="29">
        <v>0.5</v>
      </c>
      <c r="E74" s="24">
        <v>0</v>
      </c>
      <c r="F74" s="29" t="s">
        <v>66</v>
      </c>
      <c r="G74" s="24" t="s">
        <v>68</v>
      </c>
      <c r="H74" s="24">
        <f t="shared" si="9"/>
        <v>4</v>
      </c>
      <c r="I74" s="29">
        <v>4</v>
      </c>
      <c r="J74" s="29">
        <v>0</v>
      </c>
      <c r="K74" s="24">
        <v>0</v>
      </c>
      <c r="L74" s="24">
        <v>0</v>
      </c>
      <c r="M74" s="24">
        <v>0</v>
      </c>
    </row>
    <row r="75" spans="1:13" x14ac:dyDescent="0.25">
      <c r="A75" s="21">
        <v>4</v>
      </c>
      <c r="B75" s="51" t="s">
        <v>64</v>
      </c>
      <c r="C75" s="30">
        <v>1</v>
      </c>
      <c r="D75" s="29">
        <v>0.5</v>
      </c>
      <c r="E75" s="24">
        <v>0</v>
      </c>
      <c r="F75" s="29" t="s">
        <v>66</v>
      </c>
      <c r="G75" s="24" t="s">
        <v>68</v>
      </c>
      <c r="H75" s="24">
        <f t="shared" si="9"/>
        <v>4</v>
      </c>
      <c r="I75" s="29">
        <v>4</v>
      </c>
      <c r="J75" s="29">
        <v>0</v>
      </c>
      <c r="K75" s="24">
        <v>0</v>
      </c>
      <c r="L75" s="24">
        <v>0</v>
      </c>
      <c r="M75" s="24">
        <v>0</v>
      </c>
    </row>
    <row r="76" spans="1:13" x14ac:dyDescent="0.25">
      <c r="A76" s="5">
        <v>5</v>
      </c>
      <c r="B76" s="51" t="s">
        <v>108</v>
      </c>
      <c r="C76" s="5">
        <v>4</v>
      </c>
      <c r="D76" s="5">
        <v>20</v>
      </c>
      <c r="E76" s="5" t="s">
        <v>70</v>
      </c>
      <c r="F76" s="5" t="s">
        <v>107</v>
      </c>
      <c r="G76" s="5" t="s">
        <v>70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500</v>
      </c>
    </row>
    <row r="77" spans="1:13" x14ac:dyDescent="0.25">
      <c r="A77" s="68" t="s">
        <v>17</v>
      </c>
      <c r="B77" s="69"/>
      <c r="C77" s="70"/>
      <c r="D77" s="5">
        <f>SUM(D72:D76)</f>
        <v>21.5</v>
      </c>
      <c r="E77" s="5" t="s">
        <v>70</v>
      </c>
      <c r="F77" s="5" t="s">
        <v>70</v>
      </c>
      <c r="G77" s="5" t="s">
        <v>70</v>
      </c>
      <c r="H77" s="5">
        <f>SUM(H72:H76)</f>
        <v>12</v>
      </c>
      <c r="I77" s="5">
        <f t="shared" ref="I77:M77" si="10">SUM(I72:I76)</f>
        <v>12</v>
      </c>
      <c r="J77" s="5">
        <f t="shared" si="10"/>
        <v>0</v>
      </c>
      <c r="K77" s="5">
        <f t="shared" si="10"/>
        <v>0</v>
      </c>
      <c r="L77" s="5">
        <f t="shared" si="10"/>
        <v>0</v>
      </c>
      <c r="M77" s="5">
        <f t="shared" si="10"/>
        <v>500</v>
      </c>
    </row>
    <row r="78" spans="1:13" x14ac:dyDescent="0.25">
      <c r="A78" s="71" t="s">
        <v>18</v>
      </c>
      <c r="B78" s="72"/>
      <c r="C78" s="73"/>
      <c r="D78" s="5" t="s">
        <v>70</v>
      </c>
      <c r="E78" s="5" t="s">
        <v>70</v>
      </c>
      <c r="F78" s="5" t="s">
        <v>70</v>
      </c>
      <c r="G78" s="5" t="s">
        <v>70</v>
      </c>
      <c r="H78" s="5" t="s">
        <v>70</v>
      </c>
      <c r="I78" s="5" t="s">
        <v>70</v>
      </c>
      <c r="J78" s="5" t="s">
        <v>70</v>
      </c>
      <c r="K78" s="5" t="s">
        <v>70</v>
      </c>
      <c r="L78" s="5" t="s">
        <v>70</v>
      </c>
      <c r="M78" s="5" t="s">
        <v>70</v>
      </c>
    </row>
    <row r="79" spans="1:13" x14ac:dyDescent="0.25">
      <c r="A79" s="71" t="s">
        <v>19</v>
      </c>
      <c r="B79" s="72"/>
      <c r="C79" s="73"/>
      <c r="D79" s="5">
        <v>20</v>
      </c>
      <c r="E79" s="5" t="s">
        <v>70</v>
      </c>
      <c r="F79" s="5" t="s">
        <v>70</v>
      </c>
      <c r="G79" s="5" t="s">
        <v>70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500</v>
      </c>
    </row>
    <row r="80" spans="1:13" x14ac:dyDescent="0.25">
      <c r="A80" s="7"/>
      <c r="B80" s="7"/>
      <c r="C80" s="7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4" x14ac:dyDescent="0.25">
      <c r="A81" t="s">
        <v>137</v>
      </c>
    </row>
    <row r="82" spans="1:4" x14ac:dyDescent="0.25">
      <c r="A82" s="61"/>
      <c r="B82" s="62" t="s">
        <v>121</v>
      </c>
      <c r="C82" s="29">
        <v>1</v>
      </c>
      <c r="D82" s="29">
        <v>2</v>
      </c>
    </row>
    <row r="83" spans="1:4" x14ac:dyDescent="0.25">
      <c r="A83" s="61"/>
      <c r="B83" s="62" t="s">
        <v>122</v>
      </c>
      <c r="C83" s="29">
        <v>3</v>
      </c>
      <c r="D83" s="29">
        <v>2</v>
      </c>
    </row>
    <row r="84" spans="1:4" x14ac:dyDescent="0.25">
      <c r="A84" s="60"/>
      <c r="B84" s="63" t="s">
        <v>124</v>
      </c>
      <c r="C84" s="35">
        <v>3</v>
      </c>
      <c r="D84" s="35">
        <v>1</v>
      </c>
    </row>
  </sheetData>
  <mergeCells count="40">
    <mergeCell ref="A79:C79"/>
    <mergeCell ref="A1:M1"/>
    <mergeCell ref="A2:M2"/>
    <mergeCell ref="A5:M5"/>
    <mergeCell ref="A6:M6"/>
    <mergeCell ref="A7:M7"/>
    <mergeCell ref="A78:C78"/>
    <mergeCell ref="A42:C42"/>
    <mergeCell ref="A43:M43"/>
    <mergeCell ref="A63:C63"/>
    <mergeCell ref="A64:C64"/>
    <mergeCell ref="A65:C65"/>
    <mergeCell ref="A66:M66"/>
    <mergeCell ref="A68:C68"/>
    <mergeCell ref="A69:C69"/>
    <mergeCell ref="A70:C70"/>
    <mergeCell ref="A71:M71"/>
    <mergeCell ref="A77:C77"/>
    <mergeCell ref="A41:C41"/>
    <mergeCell ref="A19:M19"/>
    <mergeCell ref="A20:M20"/>
    <mergeCell ref="A24:C24"/>
    <mergeCell ref="A25:C25"/>
    <mergeCell ref="A26:C26"/>
    <mergeCell ref="A27:M27"/>
    <mergeCell ref="A31:C31"/>
    <mergeCell ref="A32:C32"/>
    <mergeCell ref="A33:C33"/>
    <mergeCell ref="A34:M34"/>
    <mergeCell ref="A40:C40"/>
    <mergeCell ref="H17:K17"/>
    <mergeCell ref="L17:L18"/>
    <mergeCell ref="M17:M18"/>
    <mergeCell ref="A17:A18"/>
    <mergeCell ref="B17:B18"/>
    <mergeCell ref="C17:C18"/>
    <mergeCell ref="D17:D18"/>
    <mergeCell ref="E17:E18"/>
    <mergeCell ref="F17:F18"/>
    <mergeCell ref="G17:G18"/>
  </mergeCells>
  <pageMargins left="0.70866141732283472" right="0.70866141732283472" top="0.74803149606299213" bottom="0.74803149606299213" header="0.31496062992125984" footer="0.31496062992125984"/>
  <pageSetup paperSize="9" scale="86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5</vt:i4>
      </vt:variant>
    </vt:vector>
  </HeadingPairs>
  <TitlesOfParts>
    <vt:vector size="11" baseType="lpstr">
      <vt:lpstr>Plan studiów NM_semestry</vt:lpstr>
      <vt:lpstr>Plan studiów NM</vt:lpstr>
      <vt:lpstr>wskazniki sumaryczne NM</vt:lpstr>
      <vt:lpstr>wskazniki sumaryczne MS</vt:lpstr>
      <vt:lpstr>Plan studiów MS_semestry</vt:lpstr>
      <vt:lpstr>Plan studiów MS</vt:lpstr>
      <vt:lpstr>'Plan studiów MS'!Obszar_wydruku</vt:lpstr>
      <vt:lpstr>'Plan studiów MS_semestry'!Obszar_wydruku</vt:lpstr>
      <vt:lpstr>'Plan studiów NM'!Obszar_wydruku</vt:lpstr>
      <vt:lpstr>'wskazniki sumaryczne MS'!Obszar_wydruku</vt:lpstr>
      <vt:lpstr>'wskazniki sumaryczne NM'!Obszar_wydruku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i.kozlowska</dc:creator>
  <cp:lastModifiedBy>Aleksandra Kiślak-Malinowska</cp:lastModifiedBy>
  <cp:lastPrinted>2019-09-11T18:43:31Z</cp:lastPrinted>
  <dcterms:created xsi:type="dcterms:W3CDTF">2019-02-07T11:21:49Z</dcterms:created>
  <dcterms:modified xsi:type="dcterms:W3CDTF">2020-06-02T09:00:37Z</dcterms:modified>
</cp:coreProperties>
</file>