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6"/>
  </bookViews>
  <sheets>
    <sheet name="DSWP_zestawienie" sheetId="1" r:id="rId1"/>
    <sheet name="TM_zestawienie" sheetId="2" r:id="rId2"/>
    <sheet name="PSISK_zestawienie" sheetId="3" r:id="rId3"/>
    <sheet name="BIO_zestawienie " sheetId="4" state="hidden" r:id="rId4"/>
    <sheet name="DSWP_semestry" sheetId="5" r:id="rId5"/>
    <sheet name="TM_semestry" sheetId="6" r:id="rId6"/>
    <sheet name="PSISK_semestry" sheetId="7" r:id="rId7"/>
    <sheet name="BIO_semestry" sheetId="8" state="hidden" r:id="rId8"/>
  </sheets>
  <definedNames>
    <definedName name="_xlnm.Print_Area" localSheetId="7">'BIO_semestry'!$A$1:$G$50</definedName>
    <definedName name="_xlnm.Print_Area" localSheetId="3">'BIO_zestawienie '!$A$1:$O$101</definedName>
    <definedName name="_xlnm.Print_Area" localSheetId="0">'DSWP_zestawienie'!$A$1:$S$98</definedName>
    <definedName name="_xlnm.Print_Area" localSheetId="6">'PSISK_semestry'!$A$1:$G$54</definedName>
    <definedName name="_xlnm.Print_Area" localSheetId="2">'PSISK_zestawienie'!$A$1:$O$106</definedName>
    <definedName name="_xlnm.Print_Area" localSheetId="5">'TM_semestry'!$A$1:$G$54</definedName>
    <definedName name="_xlnm.Print_Area" localSheetId="1">'TM_zestawienie'!$A$1:$O$106</definedName>
  </definedNames>
  <calcPr fullCalcOnLoad="1"/>
</workbook>
</file>

<file path=xl/sharedStrings.xml><?xml version="1.0" encoding="utf-8"?>
<sst xmlns="http://schemas.openxmlformats.org/spreadsheetml/2006/main" count="1162" uniqueCount="179">
  <si>
    <t xml:space="preserve">     Kierunek: INFORMATYKA Specjalność TECHNIKI MULTIMEDIALNE</t>
  </si>
  <si>
    <t>Profil kształcenia: ogólnoakademicki</t>
  </si>
  <si>
    <t>Forma kształcenia/poziom studiów: II stopnia</t>
  </si>
  <si>
    <t>Uzyskane kwalifikacje: II stopnia</t>
  </si>
  <si>
    <t>Lp.</t>
  </si>
  <si>
    <t>Nazwa przedmiotu/ modułu</t>
  </si>
  <si>
    <t>Pkt</t>
  </si>
  <si>
    <t>Egz.</t>
  </si>
  <si>
    <t xml:space="preserve"> LICZBA GODZIN W SEMESTRZE</t>
  </si>
  <si>
    <t>sem.</t>
  </si>
  <si>
    <t>ECTS</t>
  </si>
  <si>
    <t xml:space="preserve">po </t>
  </si>
  <si>
    <t>wyk.</t>
  </si>
  <si>
    <t>kon.</t>
  </si>
  <si>
    <t>lab.</t>
  </si>
  <si>
    <t>inne</t>
  </si>
  <si>
    <t>samodzielna</t>
  </si>
  <si>
    <t>w+ćw</t>
  </si>
  <si>
    <t>kontaktowe</t>
  </si>
  <si>
    <t>prakt</t>
  </si>
  <si>
    <t>razem</t>
  </si>
  <si>
    <t>status</t>
  </si>
  <si>
    <t>obszar</t>
  </si>
  <si>
    <t>Wymagania ogólne</t>
  </si>
  <si>
    <t>Ergonomia</t>
  </si>
  <si>
    <t>zal.</t>
  </si>
  <si>
    <t>o</t>
  </si>
  <si>
    <t>Ochrona  własności intelektualnej</t>
  </si>
  <si>
    <t>Etykieta</t>
  </si>
  <si>
    <t>Szkolenie z bezpieczeństwo i higieny pracy</t>
  </si>
  <si>
    <t>Informacja patentowa</t>
  </si>
  <si>
    <t>Przedmiot z obszaru nauk społ i hum. 1</t>
  </si>
  <si>
    <t>zal_O</t>
  </si>
  <si>
    <t>f</t>
  </si>
  <si>
    <t>h</t>
  </si>
  <si>
    <t>Przedmiot z obszaru nauk społ i hum. 2</t>
  </si>
  <si>
    <t>Warsztaty informatycznego języka angielskiego</t>
  </si>
  <si>
    <t>Kierunkowe</t>
  </si>
  <si>
    <t>Systemy rozproszone</t>
  </si>
  <si>
    <t>Przedmiot do wyboru 1</t>
  </si>
  <si>
    <t>onś</t>
  </si>
  <si>
    <t>Logika dla informatyków^</t>
  </si>
  <si>
    <t>Podstawy teorii obliczalności^</t>
  </si>
  <si>
    <t>Symulacje komputerowe</t>
  </si>
  <si>
    <t>Historia informatyki</t>
  </si>
  <si>
    <t>Ochrona danych</t>
  </si>
  <si>
    <t>Systemy sztucznej inteligencji</t>
  </si>
  <si>
    <t>Specjalnościowe</t>
  </si>
  <si>
    <t>Modelowanie i wizualizowanie 3W grafiki</t>
  </si>
  <si>
    <t>Zaawansowane systemy programowania grafiki</t>
  </si>
  <si>
    <t>Przedmiot do wyboru 2</t>
  </si>
  <si>
    <t>Matematyczne modelowanie systemów^^</t>
  </si>
  <si>
    <t>Algebra Boole'a^^</t>
  </si>
  <si>
    <t>Cyfrowe przetwarzanie sygnałów</t>
  </si>
  <si>
    <t>Przedmiot do wyboru 3</t>
  </si>
  <si>
    <t>Przedmiot fakultatywny^^</t>
  </si>
  <si>
    <t>Teoria informacji i kodowania^^</t>
  </si>
  <si>
    <t>Przetwarzanie i rozpoznawanie obrazów</t>
  </si>
  <si>
    <t>Techniki systemów multimedialnych</t>
  </si>
  <si>
    <t>Przetwarzanie sygnału mowy</t>
  </si>
  <si>
    <t>Zaawansowane metody numeryczne</t>
  </si>
  <si>
    <t>Przedmiot do wyboru 4</t>
  </si>
  <si>
    <t>Systemy mobilne^^</t>
  </si>
  <si>
    <t>Specjalizacyjne</t>
  </si>
  <si>
    <t>Seminarium magisterskie 1</t>
  </si>
  <si>
    <t>Seminarium magisterskie 2</t>
  </si>
  <si>
    <t>Wykład specjalizujący 1</t>
  </si>
  <si>
    <t>Seminarium magisterskie 3</t>
  </si>
  <si>
    <t>Inne</t>
  </si>
  <si>
    <t>Praktyka zawodowa</t>
  </si>
  <si>
    <t>Praca dyplomowa</t>
  </si>
  <si>
    <t>Razem:</t>
  </si>
  <si>
    <t>l.egz.</t>
  </si>
  <si>
    <t>kontakt.</t>
  </si>
  <si>
    <t>semestr 1</t>
  </si>
  <si>
    <t>semestr 2</t>
  </si>
  <si>
    <t>semestr 3</t>
  </si>
  <si>
    <t>Liczba egzaminów / punktów</t>
  </si>
  <si>
    <t>1ECTS</t>
  </si>
  <si>
    <t>I</t>
  </si>
  <si>
    <t>Punkty ECTS:</t>
  </si>
  <si>
    <t>Punkty ECTS</t>
  </si>
  <si>
    <t>Godziny</t>
  </si>
  <si>
    <t>II</t>
  </si>
  <si>
    <t>Procentowy udział pkt ECTS</t>
  </si>
  <si>
    <t>Sumaryczne wskaźniki ilościowe</t>
  </si>
  <si>
    <t>Liczba</t>
  </si>
  <si>
    <t>%</t>
  </si>
  <si>
    <t xml:space="preserve">dla każdego z obszarów kształcenia </t>
  </si>
  <si>
    <t>w tym,  zajęcia:</t>
  </si>
  <si>
    <t>godzin</t>
  </si>
  <si>
    <t>w łącznej liczbie pkt ECTS</t>
  </si>
  <si>
    <t>Ogółem - plan studiów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</si>
  <si>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</si>
  <si>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</si>
  <si>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</si>
  <si>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</si>
  <si>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</si>
  <si>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</si>
  <si>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</si>
  <si>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przedmioty z nauk społ. i hum.</t>
  </si>
  <si>
    <t>zajęcia do wyboru - co najmniej 30 % pkt ECTS</t>
  </si>
  <si>
    <t>wymiar praktyk</t>
  </si>
  <si>
    <t>Ogółem % punktów ECTS</t>
  </si>
  <si>
    <t>UWAGA: dotyczy absolwentów studiów pierwszego i drugiego stopnia kierunków pokrewnych</t>
  </si>
  <si>
    <t>warunkiem ubiegania się o przyjęcie na studia drugiego stopnia magistersie jest posiadanie dyplomu ukończenia studiów pierwszego stopnia lub dyplomu studiów</t>
  </si>
  <si>
    <t>magisterskich oraz legitymowanie się tytułem zawodowym inżyniera lub magistra inżyniera.</t>
  </si>
  <si>
    <t xml:space="preserve">Po przyjęciu na studia II stopnia student będący absolwentem kierunku pokrewnego zobowiązany jest do  uzupełnienia brakujących efektów kształcenia w zakresie </t>
  </si>
  <si>
    <t xml:space="preserve">wiedzy, umiejętności i kompetencji społecznych ze studiów I stopnia. Student ma możliwość  realizacji dodatkowych przedmiotów wycenionych maksymalnie na 30 </t>
  </si>
  <si>
    <t xml:space="preserve">punktów ECTS na studiach pierwszego stopnia. Student zobligowany do uzupełnienia swojej wiedzy, umiejętności i kompetencji może ubiegać się o realizowanie </t>
  </si>
  <si>
    <t xml:space="preserve">studiów w trybie „indywidualnej organizacji studiów”. Ewentualną różnice programowe student powinien zrealizować w trakcie czterech semestrów nauki. </t>
  </si>
  <si>
    <t>Niezbędne efekty kształcenia:</t>
  </si>
  <si>
    <t>w zakresie wiedzy:</t>
  </si>
  <si>
    <t>Ma wiedzę w zakresie matematyki, obejmującą algebrę i geometrię, analizę, probabilistykę oraz elementy matematyki dyskretnej i stosowanej.</t>
  </si>
  <si>
    <t>Ma wiedzę w zakresie fizyki niezbędną do zrozumienia  zjawisk fizycznych występujących w elementach i układach elektronicznych i teleinformatycznych</t>
  </si>
  <si>
    <t>Ma wiedzę w zakresie paradygmatów programowania, w szczególności programowania strukturalnego, obiektowego i deklaratywnego,</t>
  </si>
  <si>
    <t>Ma fundamentalną wiedzę w zakresie architektury systemów i sieci komputerowych oraz systemów operacyjnych</t>
  </si>
  <si>
    <t>Zna i rozumie podstawy projektowania, tworzenia i zarządzania systemami baz danych</t>
  </si>
  <si>
    <t>w zakresie umiejętności:</t>
  </si>
  <si>
    <t>Potrafi zaprojektować i uzasadnić poprawność działania programu z uwzględnieniem złożoności algorytmów oraz zapisać go w języku wysokiego poziomu</t>
  </si>
  <si>
    <t>Potrafi posłużyć się właściwie dobranymi środowiskami programistycznymi do projektowania, tworzenia, modyfikacji i zarządzania bazami danych</t>
  </si>
  <si>
    <t>Potrafi sformułować specyfikację wymagań i zaprojektować elementy systemów informatycznych z uwzględnieniem zadanych kryteriów użytkowych i ekonomicznych.</t>
  </si>
  <si>
    <t>w zakresie kompetencji społecznych:</t>
  </si>
  <si>
    <t>Ma świadomość wagi i rozumie pozatechniczne aspekty i skutki działalności inżyniera-informatyka i związaną z tym odpowiedzialność za podejmowane decyzje</t>
  </si>
  <si>
    <t xml:space="preserve">Potrafi współdziałać i pracować w grupie, przyjmując w niej różne role, ma świadomość odpowiedzialności za pracę własną oraz gotowość podporządkowania się </t>
  </si>
  <si>
    <t>zasadom pracy w zespole i ponoszenia odpowiedzialności za wspólnie realizowane zadania</t>
  </si>
  <si>
    <t>Kierunek: INFORMATYKA Specjalność PROJEKTOWANIE SYSTEMÓW INFORMATYCZNYCH I SIECI KOMPUTEROWYCH</t>
  </si>
  <si>
    <t>Zaawansowane programowanie obiektowe</t>
  </si>
  <si>
    <t>Matematyczne modelowanie systemów</t>
  </si>
  <si>
    <t>Algebra Boole'a</t>
  </si>
  <si>
    <t>Podstawy informatycznych systemów zarządzania</t>
  </si>
  <si>
    <t>Automatyka i robotyka^^</t>
  </si>
  <si>
    <t>Projektowanie systemów komputerowych</t>
  </si>
  <si>
    <t>Projektowanie sieci komputerowych</t>
  </si>
  <si>
    <t>Zaawansowane sieci komputerowe^^^</t>
  </si>
  <si>
    <t>Systemy mobilne^^^</t>
  </si>
  <si>
    <t>Zaawansowane aplikacje internetowe</t>
  </si>
  <si>
    <t>Zaawansowane systemy baz danych^^^^</t>
  </si>
  <si>
    <t>Obiektowe bazy danych^^^^</t>
  </si>
  <si>
    <t xml:space="preserve">     Kierunek: INFORMATYKA Specjalność BIOINFORMATYKA</t>
  </si>
  <si>
    <t>Biofizyka molekularna</t>
  </si>
  <si>
    <t>Zastosowanie narzędzi informatycznych w biologii</t>
  </si>
  <si>
    <t>Wprowadzenie do biologii molekularnej</t>
  </si>
  <si>
    <t>Metodologia pracy doświadczalnej</t>
  </si>
  <si>
    <t>Biologia systemów</t>
  </si>
  <si>
    <t>Wprowadzenie do modelowania molekularnego</t>
  </si>
  <si>
    <t xml:space="preserve">Przetwarzanie i rozpoznawanie obrazów </t>
  </si>
  <si>
    <t>Bioinformatyka strukturalna</t>
  </si>
  <si>
    <t>Analiza danych wieloprzepustowych</t>
  </si>
  <si>
    <t>Kierunek: INFORMATYKA Specjalność BIOINFORMATYKA</t>
  </si>
  <si>
    <t>Semestr 1</t>
  </si>
  <si>
    <t>Semestr 2</t>
  </si>
  <si>
    <t>Semestr 3</t>
  </si>
  <si>
    <t>Programowanie w języku R^^^^</t>
  </si>
  <si>
    <t>Przedmiot fakultatywny^^^</t>
  </si>
  <si>
    <t>Analiza danych^^^</t>
  </si>
  <si>
    <t>Teoria informacji i kodowania^^^</t>
  </si>
  <si>
    <t>Multimedialne bazy danych^^^^</t>
  </si>
  <si>
    <t>Systemy mobilne^^^^</t>
  </si>
  <si>
    <t>Wprowadzenie do języka Python</t>
  </si>
  <si>
    <t>Wizualizacja i ekspoloracja danych</t>
  </si>
  <si>
    <t>Warsztat badacza danych</t>
  </si>
  <si>
    <t>Statystyka i algebra w praktyce</t>
  </si>
  <si>
    <t>Zaawansowany język python</t>
  </si>
  <si>
    <t>Wprowadzenie do języka R</t>
  </si>
  <si>
    <t>Kierunek: INFORMATYKA Specjalność DATA SCIENCE W PRAKTYCE</t>
  </si>
  <si>
    <t>od 2019/20</t>
  </si>
  <si>
    <t>Kierunek: INF. Specjalność DATA SCIENCE W PRAKTYCE</t>
  </si>
  <si>
    <t>Bazy i źródła danych</t>
  </si>
  <si>
    <t>Uczenie maszynowe</t>
  </si>
  <si>
    <t>Wykład specjalizujący</t>
  </si>
  <si>
    <t>Programowanie GPU</t>
  </si>
  <si>
    <t>Forma studiów:  niestacjonarne</t>
  </si>
  <si>
    <t>Analiza dużych zbiorów danych</t>
  </si>
  <si>
    <t xml:space="preserve">                                       </t>
  </si>
  <si>
    <r>
      <t xml:space="preserve">Kierunek: INF. Specjalność </t>
    </r>
    <r>
      <rPr>
        <b/>
        <sz val="8"/>
        <rFont val="Arial"/>
        <family val="2"/>
      </rPr>
      <t>PROJEKTOWANIE SYSTEMÓW INFORMATYCZNYCH I SIECI KOMPUTEROWYCH</t>
    </r>
  </si>
  <si>
    <t>Dziedzina/y nauki/dyscyplina/y naukowa/e lub artystyczna/e: nauk ścisłych i przyrodniczych/ informatyka</t>
  </si>
  <si>
    <t>nauki ścisłe i przyrodnicze/ informatyka</t>
  </si>
  <si>
    <t>dziedzina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</si>
</sst>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%"/>
    <numFmt numFmtId="173" formatCode="0.0000%"/>
  </numFmts>
  <fonts count="8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8"/>
      <color indexed="22"/>
      <name val="Arial CE"/>
      <family val="2"/>
    </font>
    <font>
      <b/>
      <sz val="11"/>
      <color indexed="30"/>
      <name val="Arial CE"/>
      <family val="2"/>
    </font>
    <font>
      <b/>
      <sz val="11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22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b/>
      <sz val="10"/>
      <color indexed="22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8"/>
      <color indexed="30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2" fillId="3" borderId="0" applyNumberFormat="0" applyBorder="0" applyAlignment="0" applyProtection="0"/>
    <xf numFmtId="0" fontId="71" fillId="4" borderId="0" applyNumberFormat="0" applyBorder="0" applyAlignment="0" applyProtection="0"/>
    <xf numFmtId="0" fontId="2" fillId="5" borderId="0" applyNumberFormat="0" applyBorder="0" applyAlignment="0" applyProtection="0"/>
    <xf numFmtId="0" fontId="71" fillId="6" borderId="0" applyNumberFormat="0" applyBorder="0" applyAlignment="0" applyProtection="0"/>
    <xf numFmtId="0" fontId="2" fillId="7" borderId="0" applyNumberFormat="0" applyBorder="0" applyAlignment="0" applyProtection="0"/>
    <xf numFmtId="0" fontId="71" fillId="8" borderId="0" applyNumberFormat="0" applyBorder="0" applyAlignment="0" applyProtection="0"/>
    <xf numFmtId="0" fontId="2" fillId="9" borderId="0" applyNumberFormat="0" applyBorder="0" applyAlignment="0" applyProtection="0"/>
    <xf numFmtId="0" fontId="71" fillId="10" borderId="0" applyNumberFormat="0" applyBorder="0" applyAlignment="0" applyProtection="0"/>
    <xf numFmtId="0" fontId="2" fillId="11" borderId="0" applyNumberFormat="0" applyBorder="0" applyAlignment="0" applyProtection="0"/>
    <xf numFmtId="0" fontId="71" fillId="12" borderId="0" applyNumberFormat="0" applyBorder="0" applyAlignment="0" applyProtection="0"/>
    <xf numFmtId="0" fontId="2" fillId="13" borderId="0" applyNumberFormat="0" applyBorder="0" applyAlignment="0" applyProtection="0"/>
    <xf numFmtId="0" fontId="71" fillId="14" borderId="0" applyNumberFormat="0" applyBorder="0" applyAlignment="0" applyProtection="0"/>
    <xf numFmtId="0" fontId="2" fillId="15" borderId="0" applyNumberFormat="0" applyBorder="0" applyAlignment="0" applyProtection="0"/>
    <xf numFmtId="0" fontId="71" fillId="16" borderId="0" applyNumberFormat="0" applyBorder="0" applyAlignment="0" applyProtection="0"/>
    <xf numFmtId="0" fontId="2" fillId="17" borderId="0" applyNumberFormat="0" applyBorder="0" applyAlignment="0" applyProtection="0"/>
    <xf numFmtId="0" fontId="71" fillId="18" borderId="0" applyNumberFormat="0" applyBorder="0" applyAlignment="0" applyProtection="0"/>
    <xf numFmtId="0" fontId="2" fillId="19" borderId="0" applyNumberFormat="0" applyBorder="0" applyAlignment="0" applyProtection="0"/>
    <xf numFmtId="0" fontId="71" fillId="20" borderId="0" applyNumberFormat="0" applyBorder="0" applyAlignment="0" applyProtection="0"/>
    <xf numFmtId="0" fontId="2" fillId="9" borderId="0" applyNumberFormat="0" applyBorder="0" applyAlignment="0" applyProtection="0"/>
    <xf numFmtId="0" fontId="71" fillId="21" borderId="0" applyNumberFormat="0" applyBorder="0" applyAlignment="0" applyProtection="0"/>
    <xf numFmtId="0" fontId="2" fillId="15" borderId="0" applyNumberFormat="0" applyBorder="0" applyAlignment="0" applyProtection="0"/>
    <xf numFmtId="0" fontId="71" fillId="22" borderId="0" applyNumberFormat="0" applyBorder="0" applyAlignment="0" applyProtection="0"/>
    <xf numFmtId="0" fontId="2" fillId="23" borderId="0" applyNumberFormat="0" applyBorder="0" applyAlignment="0" applyProtection="0"/>
    <xf numFmtId="0" fontId="72" fillId="24" borderId="0" applyNumberFormat="0" applyBorder="0" applyAlignment="0" applyProtection="0"/>
    <xf numFmtId="0" fontId="3" fillId="25" borderId="0" applyNumberFormat="0" applyBorder="0" applyAlignment="0" applyProtection="0"/>
    <xf numFmtId="0" fontId="72" fillId="26" borderId="0" applyNumberFormat="0" applyBorder="0" applyAlignment="0" applyProtection="0"/>
    <xf numFmtId="0" fontId="3" fillId="17" borderId="0" applyNumberFormat="0" applyBorder="0" applyAlignment="0" applyProtection="0"/>
    <xf numFmtId="0" fontId="72" fillId="27" borderId="0" applyNumberFormat="0" applyBorder="0" applyAlignment="0" applyProtection="0"/>
    <xf numFmtId="0" fontId="3" fillId="19" borderId="0" applyNumberFormat="0" applyBorder="0" applyAlignment="0" applyProtection="0"/>
    <xf numFmtId="0" fontId="72" fillId="28" borderId="0" applyNumberFormat="0" applyBorder="0" applyAlignment="0" applyProtection="0"/>
    <xf numFmtId="0" fontId="3" fillId="29" borderId="0" applyNumberFormat="0" applyBorder="0" applyAlignment="0" applyProtection="0"/>
    <xf numFmtId="0" fontId="72" fillId="30" borderId="0" applyNumberFormat="0" applyBorder="0" applyAlignment="0" applyProtection="0"/>
    <xf numFmtId="0" fontId="3" fillId="31" borderId="0" applyNumberFormat="0" applyBorder="0" applyAlignment="0" applyProtection="0"/>
    <xf numFmtId="0" fontId="72" fillId="32" borderId="0" applyNumberFormat="0" applyBorder="0" applyAlignment="0" applyProtection="0"/>
    <xf numFmtId="0" fontId="3" fillId="33" borderId="0" applyNumberFormat="0" applyBorder="0" applyAlignment="0" applyProtection="0"/>
    <xf numFmtId="0" fontId="72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36" borderId="0" applyNumberFormat="0" applyBorder="0" applyAlignment="0" applyProtection="0"/>
    <xf numFmtId="0" fontId="3" fillId="37" borderId="0" applyNumberFormat="0" applyBorder="0" applyAlignment="0" applyProtection="0"/>
    <xf numFmtId="0" fontId="72" fillId="38" borderId="0" applyNumberFormat="0" applyBorder="0" applyAlignment="0" applyProtection="0"/>
    <xf numFmtId="0" fontId="3" fillId="39" borderId="0" applyNumberFormat="0" applyBorder="0" applyAlignment="0" applyProtection="0"/>
    <xf numFmtId="0" fontId="72" fillId="40" borderId="0" applyNumberFormat="0" applyBorder="0" applyAlignment="0" applyProtection="0"/>
    <xf numFmtId="0" fontId="3" fillId="29" borderId="0" applyNumberFormat="0" applyBorder="0" applyAlignment="0" applyProtection="0"/>
    <xf numFmtId="0" fontId="72" fillId="41" borderId="0" applyNumberFormat="0" applyBorder="0" applyAlignment="0" applyProtection="0"/>
    <xf numFmtId="0" fontId="3" fillId="31" borderId="0" applyNumberFormat="0" applyBorder="0" applyAlignment="0" applyProtection="0"/>
    <xf numFmtId="0" fontId="72" fillId="42" borderId="0" applyNumberFormat="0" applyBorder="0" applyAlignment="0" applyProtection="0"/>
    <xf numFmtId="0" fontId="3" fillId="43" borderId="0" applyNumberFormat="0" applyBorder="0" applyAlignment="0" applyProtection="0"/>
    <xf numFmtId="0" fontId="73" fillId="44" borderId="1" applyNumberFormat="0" applyAlignment="0" applyProtection="0"/>
    <xf numFmtId="0" fontId="4" fillId="13" borderId="2" applyNumberFormat="0" applyAlignment="0" applyProtection="0"/>
    <xf numFmtId="0" fontId="74" fillId="45" borderId="3" applyNumberFormat="0" applyAlignment="0" applyProtection="0"/>
    <xf numFmtId="0" fontId="5" fillId="46" borderId="4" applyNumberFormat="0" applyAlignment="0" applyProtection="0"/>
    <xf numFmtId="0" fontId="6" fillId="7" borderId="0" applyNumberFormat="0" applyBorder="0" applyAlignment="0" applyProtection="0"/>
    <xf numFmtId="0" fontId="75" fillId="4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6" fillId="0" borderId="5" applyNumberFormat="0" applyFill="0" applyAlignment="0" applyProtection="0"/>
    <xf numFmtId="0" fontId="7" fillId="0" borderId="6" applyNumberFormat="0" applyFill="0" applyAlignment="0" applyProtection="0"/>
    <xf numFmtId="0" fontId="77" fillId="48" borderId="7" applyNumberFormat="0" applyAlignment="0" applyProtection="0"/>
    <xf numFmtId="0" fontId="8" fillId="49" borderId="8" applyNumberFormat="0" applyAlignment="0" applyProtection="0"/>
    <xf numFmtId="0" fontId="78" fillId="0" borderId="9" applyNumberFormat="0" applyFill="0" applyAlignment="0" applyProtection="0"/>
    <xf numFmtId="0" fontId="9" fillId="0" borderId="10" applyNumberFormat="0" applyFill="0" applyAlignment="0" applyProtection="0"/>
    <xf numFmtId="0" fontId="79" fillId="0" borderId="11" applyNumberFormat="0" applyFill="0" applyAlignment="0" applyProtection="0"/>
    <xf numFmtId="0" fontId="10" fillId="0" borderId="12" applyNumberFormat="0" applyFill="0" applyAlignment="0" applyProtection="0"/>
    <xf numFmtId="0" fontId="80" fillId="0" borderId="13" applyNumberFormat="0" applyFill="0" applyAlignment="0" applyProtection="0"/>
    <xf numFmtId="0" fontId="11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0" borderId="0" applyNumberFormat="0" applyBorder="0" applyAlignment="0" applyProtection="0"/>
    <xf numFmtId="0" fontId="81" fillId="51" borderId="0" applyNumberFormat="0" applyBorder="0" applyAlignment="0" applyProtection="0"/>
    <xf numFmtId="0" fontId="13" fillId="0" borderId="0">
      <alignment/>
      <protection/>
    </xf>
    <xf numFmtId="0" fontId="82" fillId="45" borderId="1" applyNumberFormat="0" applyAlignment="0" applyProtection="0"/>
    <xf numFmtId="0" fontId="14" fillId="46" borderId="2" applyNumberFormat="0" applyAlignment="0" applyProtection="0"/>
    <xf numFmtId="9" fontId="1" fillId="0" borderId="0" applyFill="0" applyBorder="0" applyAlignment="0" applyProtection="0"/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5" borderId="0" applyNumberFormat="0" applyBorder="0" applyAlignment="0" applyProtection="0"/>
    <xf numFmtId="0" fontId="87" fillId="54" borderId="0" applyNumberFormat="0" applyBorder="0" applyAlignment="0" applyProtection="0"/>
  </cellStyleXfs>
  <cellXfs count="308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85" applyFont="1" applyFill="1" applyAlignment="1">
      <alignment horizontal="center"/>
      <protection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25" fillId="0" borderId="19" xfId="85" applyFont="1" applyBorder="1">
      <alignment/>
      <protection/>
    </xf>
    <xf numFmtId="0" fontId="25" fillId="0" borderId="20" xfId="85" applyFont="1" applyBorder="1">
      <alignment/>
      <protection/>
    </xf>
    <xf numFmtId="0" fontId="25" fillId="0" borderId="20" xfId="85" applyFont="1" applyBorder="1" applyAlignment="1">
      <alignment horizontal="center"/>
      <protection/>
    </xf>
    <xf numFmtId="0" fontId="25" fillId="0" borderId="21" xfId="85" applyFont="1" applyBorder="1" applyAlignment="1">
      <alignment vertical="center"/>
      <protection/>
    </xf>
    <xf numFmtId="0" fontId="25" fillId="0" borderId="22" xfId="85" applyFont="1" applyBorder="1" applyAlignment="1">
      <alignment vertical="center"/>
      <protection/>
    </xf>
    <xf numFmtId="0" fontId="25" fillId="0" borderId="23" xfId="85" applyFont="1" applyBorder="1" applyAlignment="1">
      <alignment vertical="center"/>
      <protection/>
    </xf>
    <xf numFmtId="0" fontId="26" fillId="0" borderId="0" xfId="85" applyFont="1" applyFill="1" applyBorder="1" applyAlignment="1">
      <alignment vertical="center"/>
      <protection/>
    </xf>
    <xf numFmtId="0" fontId="27" fillId="0" borderId="24" xfId="85" applyFont="1" applyBorder="1">
      <alignment/>
      <protection/>
    </xf>
    <xf numFmtId="0" fontId="27" fillId="0" borderId="0" xfId="85" applyFont="1" applyBorder="1">
      <alignment/>
      <protection/>
    </xf>
    <xf numFmtId="0" fontId="25" fillId="0" borderId="24" xfId="85" applyFont="1" applyBorder="1">
      <alignment/>
      <protection/>
    </xf>
    <xf numFmtId="0" fontId="25" fillId="0" borderId="0" xfId="85" applyFont="1" applyBorder="1" applyAlignment="1">
      <alignment horizontal="center"/>
      <protection/>
    </xf>
    <xf numFmtId="0" fontId="27" fillId="0" borderId="25" xfId="85" applyFont="1" applyBorder="1" applyAlignment="1">
      <alignment/>
      <protection/>
    </xf>
    <xf numFmtId="0" fontId="13" fillId="0" borderId="25" xfId="85" applyBorder="1" applyAlignment="1">
      <alignment/>
      <protection/>
    </xf>
    <xf numFmtId="0" fontId="13" fillId="0" borderId="0" xfId="85" applyFont="1" applyFill="1" applyBorder="1" applyAlignment="1">
      <alignment/>
      <protection/>
    </xf>
    <xf numFmtId="0" fontId="13" fillId="0" borderId="0" xfId="85">
      <alignment/>
      <protection/>
    </xf>
    <xf numFmtId="0" fontId="28" fillId="0" borderId="24" xfId="85" applyFont="1" applyBorder="1">
      <alignment/>
      <protection/>
    </xf>
    <xf numFmtId="0" fontId="27" fillId="0" borderId="26" xfId="85" applyFont="1" applyBorder="1">
      <alignment/>
      <protection/>
    </xf>
    <xf numFmtId="0" fontId="27" fillId="0" borderId="26" xfId="85" applyFont="1" applyFill="1" applyBorder="1">
      <alignment/>
      <protection/>
    </xf>
    <xf numFmtId="0" fontId="29" fillId="0" borderId="0" xfId="85" applyFont="1" applyFill="1" applyBorder="1">
      <alignment/>
      <protection/>
    </xf>
    <xf numFmtId="0" fontId="25" fillId="0" borderId="25" xfId="85" applyFont="1" applyBorder="1">
      <alignment/>
      <protection/>
    </xf>
    <xf numFmtId="0" fontId="27" fillId="0" borderId="27" xfId="85" applyFont="1" applyBorder="1" applyAlignment="1">
      <alignment horizontal="center"/>
      <protection/>
    </xf>
    <xf numFmtId="0" fontId="29" fillId="0" borderId="26" xfId="85" applyFont="1" applyBorder="1">
      <alignment/>
      <protection/>
    </xf>
    <xf numFmtId="0" fontId="31" fillId="0" borderId="0" xfId="85" applyFont="1" applyBorder="1" applyAlignment="1">
      <alignment horizontal="left"/>
      <protection/>
    </xf>
    <xf numFmtId="0" fontId="32" fillId="0" borderId="0" xfId="85" applyFont="1" applyFill="1" applyBorder="1" applyAlignment="1">
      <alignment horizontal="left"/>
      <protection/>
    </xf>
    <xf numFmtId="0" fontId="29" fillId="0" borderId="26" xfId="85" applyFont="1" applyFill="1" applyBorder="1" applyAlignment="1">
      <alignment horizontal="center"/>
      <protection/>
    </xf>
    <xf numFmtId="0" fontId="33" fillId="0" borderId="26" xfId="0" applyFont="1" applyFill="1" applyBorder="1" applyAlignment="1">
      <alignment/>
    </xf>
    <xf numFmtId="0" fontId="34" fillId="0" borderId="23" xfId="0" applyFont="1" applyFill="1" applyBorder="1" applyAlignment="1">
      <alignment horizontal="center"/>
    </xf>
    <xf numFmtId="0" fontId="13" fillId="0" borderId="23" xfId="85" applyFont="1" applyFill="1" applyBorder="1" applyAlignment="1">
      <alignment horizontal="center"/>
      <protection/>
    </xf>
    <xf numFmtId="0" fontId="13" fillId="0" borderId="21" xfId="85" applyFont="1" applyFill="1" applyBorder="1" applyAlignment="1">
      <alignment horizontal="center"/>
      <protection/>
    </xf>
    <xf numFmtId="0" fontId="28" fillId="0" borderId="28" xfId="85" applyFont="1" applyFill="1" applyBorder="1" applyAlignment="1">
      <alignment horizontal="center"/>
      <protection/>
    </xf>
    <xf numFmtId="0" fontId="28" fillId="0" borderId="29" xfId="85" applyFont="1" applyFill="1" applyBorder="1" applyAlignment="1">
      <alignment horizontal="center"/>
      <protection/>
    </xf>
    <xf numFmtId="0" fontId="28" fillId="0" borderId="30" xfId="85" applyFont="1" applyFill="1" applyBorder="1" applyAlignment="1">
      <alignment horizontal="center"/>
      <protection/>
    </xf>
    <xf numFmtId="0" fontId="13" fillId="0" borderId="28" xfId="85" applyFont="1" applyFill="1" applyBorder="1" applyAlignment="1">
      <alignment horizontal="center"/>
      <protection/>
    </xf>
    <xf numFmtId="0" fontId="13" fillId="0" borderId="29" xfId="85" applyFont="1" applyFill="1" applyBorder="1" applyAlignment="1">
      <alignment horizontal="center"/>
      <protection/>
    </xf>
    <xf numFmtId="0" fontId="13" fillId="0" borderId="31" xfId="85" applyFont="1" applyFill="1" applyBorder="1" applyAlignment="1">
      <alignment horizontal="center"/>
      <protection/>
    </xf>
    <xf numFmtId="0" fontId="13" fillId="0" borderId="0" xfId="85" applyFont="1" applyFill="1" applyBorder="1" applyAlignment="1">
      <alignment horizontal="center"/>
      <protection/>
    </xf>
    <xf numFmtId="0" fontId="28" fillId="0" borderId="32" xfId="85" applyFont="1" applyFill="1" applyBorder="1" applyAlignment="1">
      <alignment horizontal="center"/>
      <protection/>
    </xf>
    <xf numFmtId="0" fontId="28" fillId="0" borderId="26" xfId="85" applyFont="1" applyFill="1" applyBorder="1" applyAlignment="1">
      <alignment horizontal="center"/>
      <protection/>
    </xf>
    <xf numFmtId="0" fontId="28" fillId="0" borderId="21" xfId="85" applyFont="1" applyFill="1" applyBorder="1" applyAlignment="1">
      <alignment horizontal="center"/>
      <protection/>
    </xf>
    <xf numFmtId="0" fontId="13" fillId="0" borderId="32" xfId="85" applyFont="1" applyFill="1" applyBorder="1" applyAlignment="1">
      <alignment horizontal="center"/>
      <protection/>
    </xf>
    <xf numFmtId="0" fontId="13" fillId="0" borderId="26" xfId="85" applyFont="1" applyFill="1" applyBorder="1" applyAlignment="1">
      <alignment horizontal="center"/>
      <protection/>
    </xf>
    <xf numFmtId="0" fontId="13" fillId="0" borderId="33" xfId="85" applyFont="1" applyFill="1" applyBorder="1" applyAlignment="1">
      <alignment horizontal="center"/>
      <protection/>
    </xf>
    <xf numFmtId="0" fontId="35" fillId="0" borderId="19" xfId="0" applyFont="1" applyFill="1" applyBorder="1" applyAlignment="1">
      <alignment/>
    </xf>
    <xf numFmtId="0" fontId="36" fillId="0" borderId="34" xfId="0" applyFont="1" applyFill="1" applyBorder="1" applyAlignment="1">
      <alignment horizontal="center"/>
    </xf>
    <xf numFmtId="0" fontId="29" fillId="0" borderId="26" xfId="85" applyFont="1" applyFill="1" applyBorder="1" applyAlignment="1">
      <alignment horizontal="left"/>
      <protection/>
    </xf>
    <xf numFmtId="0" fontId="28" fillId="0" borderId="23" xfId="85" applyFont="1" applyFill="1" applyBorder="1" applyAlignment="1">
      <alignment horizontal="center"/>
      <protection/>
    </xf>
    <xf numFmtId="0" fontId="27" fillId="0" borderId="26" xfId="85" applyFont="1" applyFill="1" applyBorder="1" applyAlignment="1">
      <alignment horizontal="center"/>
      <protection/>
    </xf>
    <xf numFmtId="0" fontId="29" fillId="0" borderId="26" xfId="85" applyFont="1" applyFill="1" applyBorder="1">
      <alignment/>
      <protection/>
    </xf>
    <xf numFmtId="0" fontId="24" fillId="0" borderId="27" xfId="85" applyFont="1" applyFill="1" applyBorder="1" applyAlignment="1">
      <alignment/>
      <protection/>
    </xf>
    <xf numFmtId="0" fontId="32" fillId="0" borderId="0" xfId="85" applyFont="1" applyFill="1" applyBorder="1" applyAlignment="1">
      <alignment/>
      <protection/>
    </xf>
    <xf numFmtId="0" fontId="32" fillId="0" borderId="0" xfId="85" applyFont="1" applyFill="1" applyBorder="1" applyAlignment="1">
      <alignment horizontal="center"/>
      <protection/>
    </xf>
    <xf numFmtId="0" fontId="29" fillId="0" borderId="24" xfId="85" applyFont="1" applyFill="1" applyBorder="1" applyAlignment="1">
      <alignment horizontal="center"/>
      <protection/>
    </xf>
    <xf numFmtId="0" fontId="27" fillId="0" borderId="21" xfId="85" applyFont="1" applyFill="1" applyBorder="1" applyAlignment="1">
      <alignment horizontal="center"/>
      <protection/>
    </xf>
    <xf numFmtId="0" fontId="35" fillId="0" borderId="26" xfId="0" applyFont="1" applyFill="1" applyBorder="1" applyAlignment="1">
      <alignment/>
    </xf>
    <xf numFmtId="0" fontId="37" fillId="0" borderId="23" xfId="85" applyFont="1" applyFill="1" applyBorder="1" applyAlignment="1">
      <alignment horizontal="center"/>
      <protection/>
    </xf>
    <xf numFmtId="0" fontId="37" fillId="0" borderId="21" xfId="85" applyFont="1" applyFill="1" applyBorder="1" applyAlignment="1">
      <alignment horizontal="center"/>
      <protection/>
    </xf>
    <xf numFmtId="0" fontId="38" fillId="0" borderId="28" xfId="85" applyFont="1" applyFill="1" applyBorder="1" applyAlignment="1">
      <alignment horizontal="center"/>
      <protection/>
    </xf>
    <xf numFmtId="0" fontId="38" fillId="0" borderId="29" xfId="85" applyFont="1" applyFill="1" applyBorder="1" applyAlignment="1">
      <alignment horizontal="center"/>
      <protection/>
    </xf>
    <xf numFmtId="0" fontId="38" fillId="0" borderId="31" xfId="85" applyFont="1" applyFill="1" applyBorder="1" applyAlignment="1">
      <alignment horizontal="center"/>
      <protection/>
    </xf>
    <xf numFmtId="0" fontId="37" fillId="0" borderId="28" xfId="85" applyFont="1" applyFill="1" applyBorder="1" applyAlignment="1">
      <alignment horizontal="center"/>
      <protection/>
    </xf>
    <xf numFmtId="0" fontId="37" fillId="0" borderId="29" xfId="85" applyFont="1" applyFill="1" applyBorder="1" applyAlignment="1">
      <alignment horizontal="center"/>
      <protection/>
    </xf>
    <xf numFmtId="0" fontId="37" fillId="0" borderId="31" xfId="85" applyFont="1" applyFill="1" applyBorder="1" applyAlignment="1">
      <alignment horizontal="center"/>
      <protection/>
    </xf>
    <xf numFmtId="0" fontId="28" fillId="0" borderId="33" xfId="85" applyFont="1" applyFill="1" applyBorder="1" applyAlignment="1">
      <alignment horizontal="center"/>
      <protection/>
    </xf>
    <xf numFmtId="0" fontId="38" fillId="0" borderId="32" xfId="85" applyFont="1" applyFill="1" applyBorder="1" applyAlignment="1">
      <alignment horizontal="center"/>
      <protection/>
    </xf>
    <xf numFmtId="0" fontId="38" fillId="0" borderId="26" xfId="85" applyFont="1" applyFill="1" applyBorder="1" applyAlignment="1">
      <alignment horizontal="center"/>
      <protection/>
    </xf>
    <xf numFmtId="0" fontId="38" fillId="0" borderId="33" xfId="85" applyFont="1" applyFill="1" applyBorder="1" applyAlignment="1">
      <alignment horizontal="center"/>
      <protection/>
    </xf>
    <xf numFmtId="0" fontId="37" fillId="0" borderId="32" xfId="85" applyFont="1" applyFill="1" applyBorder="1" applyAlignment="1">
      <alignment horizontal="center"/>
      <protection/>
    </xf>
    <xf numFmtId="0" fontId="37" fillId="0" borderId="26" xfId="85" applyFont="1" applyFill="1" applyBorder="1" applyAlignment="1">
      <alignment horizontal="center"/>
      <protection/>
    </xf>
    <xf numFmtId="0" fontId="37" fillId="0" borderId="33" xfId="85" applyFont="1" applyFill="1" applyBorder="1" applyAlignment="1">
      <alignment horizontal="center"/>
      <protection/>
    </xf>
    <xf numFmtId="0" fontId="38" fillId="0" borderId="23" xfId="85" applyFont="1" applyFill="1" applyBorder="1" applyAlignment="1">
      <alignment horizontal="center"/>
      <protection/>
    </xf>
    <xf numFmtId="0" fontId="29" fillId="0" borderId="21" xfId="85" applyFont="1" applyFill="1" applyBorder="1" applyAlignment="1">
      <alignment horizontal="center"/>
      <protection/>
    </xf>
    <xf numFmtId="0" fontId="13" fillId="0" borderId="35" xfId="85" applyFont="1" applyFill="1" applyBorder="1" applyAlignment="1">
      <alignment horizontal="center"/>
      <protection/>
    </xf>
    <xf numFmtId="0" fontId="13" fillId="0" borderId="36" xfId="85" applyFont="1" applyFill="1" applyBorder="1" applyAlignment="1">
      <alignment horizontal="center"/>
      <protection/>
    </xf>
    <xf numFmtId="0" fontId="27" fillId="0" borderId="25" xfId="85" applyFont="1" applyFill="1" applyBorder="1" applyAlignment="1">
      <alignment horizontal="center"/>
      <protection/>
    </xf>
    <xf numFmtId="0" fontId="36" fillId="0" borderId="2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28" fillId="0" borderId="31" xfId="85" applyFont="1" applyFill="1" applyBorder="1" applyAlignment="1">
      <alignment horizontal="center"/>
      <protection/>
    </xf>
    <xf numFmtId="0" fontId="38" fillId="0" borderId="37" xfId="85" applyFont="1" applyFill="1" applyBorder="1" applyAlignment="1">
      <alignment horizontal="center"/>
      <protection/>
    </xf>
    <xf numFmtId="0" fontId="38" fillId="0" borderId="35" xfId="85" applyFont="1" applyFill="1" applyBorder="1" applyAlignment="1">
      <alignment horizontal="center"/>
      <protection/>
    </xf>
    <xf numFmtId="0" fontId="38" fillId="0" borderId="36" xfId="85" applyFont="1" applyFill="1" applyBorder="1" applyAlignment="1">
      <alignment horizontal="center"/>
      <protection/>
    </xf>
    <xf numFmtId="0" fontId="37" fillId="0" borderId="37" xfId="85" applyFont="1" applyFill="1" applyBorder="1" applyAlignment="1">
      <alignment horizontal="center"/>
      <protection/>
    </xf>
    <xf numFmtId="0" fontId="37" fillId="0" borderId="35" xfId="85" applyFont="1" applyFill="1" applyBorder="1" applyAlignment="1">
      <alignment horizontal="center"/>
      <protection/>
    </xf>
    <xf numFmtId="0" fontId="34" fillId="0" borderId="26" xfId="0" applyFont="1" applyFill="1" applyBorder="1" applyAlignment="1">
      <alignment horizontal="center"/>
    </xf>
    <xf numFmtId="0" fontId="1" fillId="0" borderId="21" xfId="85" applyFont="1" applyFill="1" applyBorder="1" applyAlignment="1">
      <alignment horizontal="center"/>
      <protection/>
    </xf>
    <xf numFmtId="0" fontId="36" fillId="0" borderId="28" xfId="85" applyFont="1" applyFill="1" applyBorder="1" applyAlignment="1">
      <alignment horizontal="center"/>
      <protection/>
    </xf>
    <xf numFmtId="0" fontId="36" fillId="0" borderId="29" xfId="85" applyFont="1" applyFill="1" applyBorder="1" applyAlignment="1">
      <alignment horizontal="center"/>
      <protection/>
    </xf>
    <xf numFmtId="0" fontId="1" fillId="0" borderId="29" xfId="85" applyFont="1" applyFill="1" applyBorder="1" applyAlignment="1">
      <alignment horizontal="center"/>
      <protection/>
    </xf>
    <xf numFmtId="0" fontId="1" fillId="0" borderId="31" xfId="85" applyFont="1" applyFill="1" applyBorder="1" applyAlignment="1">
      <alignment horizontal="center"/>
      <protection/>
    </xf>
    <xf numFmtId="0" fontId="1" fillId="0" borderId="0" xfId="85" applyFont="1" applyFill="1" applyBorder="1" applyAlignment="1">
      <alignment horizontal="center"/>
      <protection/>
    </xf>
    <xf numFmtId="0" fontId="3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6" fillId="0" borderId="32" xfId="85" applyFont="1" applyFill="1" applyBorder="1" applyAlignment="1">
      <alignment horizontal="center"/>
      <protection/>
    </xf>
    <xf numFmtId="0" fontId="36" fillId="0" borderId="26" xfId="85" applyFont="1" applyFill="1" applyBorder="1" applyAlignment="1">
      <alignment horizontal="center"/>
      <protection/>
    </xf>
    <xf numFmtId="0" fontId="1" fillId="0" borderId="26" xfId="85" applyFont="1" applyFill="1" applyBorder="1" applyAlignment="1">
      <alignment horizontal="center"/>
      <protection/>
    </xf>
    <xf numFmtId="0" fontId="1" fillId="0" borderId="33" xfId="85" applyFont="1" applyFill="1" applyBorder="1" applyAlignment="1">
      <alignment horizontal="center"/>
      <protection/>
    </xf>
    <xf numFmtId="0" fontId="27" fillId="0" borderId="24" xfId="85" applyFont="1" applyFill="1" applyBorder="1" applyAlignment="1">
      <alignment horizontal="center"/>
      <protection/>
    </xf>
    <xf numFmtId="0" fontId="36" fillId="0" borderId="0" xfId="85" applyFont="1" applyFill="1" applyBorder="1" applyAlignment="1">
      <alignment/>
      <protection/>
    </xf>
    <xf numFmtId="0" fontId="36" fillId="0" borderId="0" xfId="85" applyFont="1" applyFill="1" applyBorder="1" applyAlignment="1">
      <alignment horizontal="center"/>
      <protection/>
    </xf>
    <xf numFmtId="0" fontId="1" fillId="0" borderId="24" xfId="85" applyFont="1" applyFill="1" applyBorder="1" applyAlignment="1">
      <alignment horizontal="center"/>
      <protection/>
    </xf>
    <xf numFmtId="0" fontId="39" fillId="0" borderId="26" xfId="0" applyFont="1" applyFill="1" applyBorder="1" applyAlignment="1">
      <alignment horizontal="center"/>
    </xf>
    <xf numFmtId="0" fontId="36" fillId="0" borderId="31" xfId="85" applyFont="1" applyFill="1" applyBorder="1" applyAlignment="1">
      <alignment horizontal="center"/>
      <protection/>
    </xf>
    <xf numFmtId="0" fontId="1" fillId="0" borderId="28" xfId="85" applyFont="1" applyFill="1" applyBorder="1" applyAlignment="1">
      <alignment horizontal="center"/>
      <protection/>
    </xf>
    <xf numFmtId="0" fontId="22" fillId="0" borderId="0" xfId="0" applyFont="1" applyFill="1" applyAlignment="1">
      <alignment horizontal="center"/>
    </xf>
    <xf numFmtId="0" fontId="36" fillId="0" borderId="37" xfId="85" applyFont="1" applyFill="1" applyBorder="1" applyAlignment="1">
      <alignment horizontal="center"/>
      <protection/>
    </xf>
    <xf numFmtId="0" fontId="36" fillId="0" borderId="35" xfId="85" applyFont="1" applyFill="1" applyBorder="1" applyAlignment="1">
      <alignment horizontal="center"/>
      <protection/>
    </xf>
    <xf numFmtId="0" fontId="36" fillId="0" borderId="36" xfId="85" applyFont="1" applyFill="1" applyBorder="1" applyAlignment="1">
      <alignment horizontal="center"/>
      <protection/>
    </xf>
    <xf numFmtId="0" fontId="1" fillId="0" borderId="37" xfId="85" applyFont="1" applyFill="1" applyBorder="1" applyAlignment="1">
      <alignment horizontal="center"/>
      <protection/>
    </xf>
    <xf numFmtId="0" fontId="1" fillId="0" borderId="35" xfId="85" applyFont="1" applyFill="1" applyBorder="1" applyAlignment="1">
      <alignment horizontal="center"/>
      <protection/>
    </xf>
    <xf numFmtId="0" fontId="1" fillId="0" borderId="36" xfId="85" applyFont="1" applyFill="1" applyBorder="1" applyAlignment="1">
      <alignment horizontal="center"/>
      <protection/>
    </xf>
    <xf numFmtId="0" fontId="27" fillId="0" borderId="0" xfId="85" applyFont="1" applyBorder="1" applyAlignment="1">
      <alignment horizontal="center"/>
      <protection/>
    </xf>
    <xf numFmtId="0" fontId="29" fillId="0" borderId="0" xfId="85" applyFont="1" applyBorder="1">
      <alignment/>
      <protection/>
    </xf>
    <xf numFmtId="0" fontId="26" fillId="0" borderId="0" xfId="85" applyFont="1" applyBorder="1">
      <alignment/>
      <protection/>
    </xf>
    <xf numFmtId="0" fontId="29" fillId="0" borderId="0" xfId="85" applyFont="1" applyBorder="1" applyAlignment="1">
      <alignment horizontal="center"/>
      <protection/>
    </xf>
    <xf numFmtId="0" fontId="40" fillId="0" borderId="0" xfId="85" applyFont="1" applyBorder="1" applyAlignment="1">
      <alignment horizontal="center"/>
      <protection/>
    </xf>
    <xf numFmtId="0" fontId="40" fillId="0" borderId="0" xfId="85" applyFont="1" applyFill="1" applyBorder="1" applyAlignment="1">
      <alignment horizontal="center"/>
      <protection/>
    </xf>
    <xf numFmtId="0" fontId="30" fillId="0" borderId="26" xfId="85" applyFont="1" applyBorder="1">
      <alignment/>
      <protection/>
    </xf>
    <xf numFmtId="0" fontId="25" fillId="0" borderId="26" xfId="85" applyFont="1" applyBorder="1">
      <alignment/>
      <protection/>
    </xf>
    <xf numFmtId="0" fontId="27" fillId="0" borderId="26" xfId="85" applyFont="1" applyBorder="1" applyAlignment="1">
      <alignment horizontal="center"/>
      <protection/>
    </xf>
    <xf numFmtId="0" fontId="29" fillId="0" borderId="0" xfId="85" applyFont="1" applyFill="1" applyBorder="1" applyAlignment="1">
      <alignment horizontal="center"/>
      <protection/>
    </xf>
    <xf numFmtId="0" fontId="41" fillId="0" borderId="0" xfId="85" applyFont="1" applyFill="1" applyBorder="1" applyAlignment="1">
      <alignment horizontal="center"/>
      <protection/>
    </xf>
    <xf numFmtId="0" fontId="27" fillId="0" borderId="0" xfId="85" applyFont="1" applyFill="1" applyBorder="1" applyAlignment="1">
      <alignment horizontal="center"/>
      <protection/>
    </xf>
    <xf numFmtId="0" fontId="38" fillId="0" borderId="26" xfId="85" applyFont="1" applyBorder="1" applyAlignment="1">
      <alignment horizontal="center"/>
      <protection/>
    </xf>
    <xf numFmtId="166" fontId="37" fillId="0" borderId="0" xfId="85" applyNumberFormat="1" applyFont="1" applyFill="1" applyBorder="1" applyAlignment="1">
      <alignment horizontal="center"/>
      <protection/>
    </xf>
    <xf numFmtId="0" fontId="30" fillId="0" borderId="38" xfId="85" applyFont="1" applyBorder="1">
      <alignment/>
      <protection/>
    </xf>
    <xf numFmtId="0" fontId="38" fillId="0" borderId="38" xfId="85" applyFont="1" applyBorder="1" applyAlignment="1">
      <alignment horizontal="center"/>
      <protection/>
    </xf>
    <xf numFmtId="0" fontId="30" fillId="0" borderId="21" xfId="85" applyFont="1" applyBorder="1">
      <alignment/>
      <protection/>
    </xf>
    <xf numFmtId="0" fontId="25" fillId="0" borderId="21" xfId="85" applyFont="1" applyBorder="1">
      <alignment/>
      <protection/>
    </xf>
    <xf numFmtId="0" fontId="42" fillId="0" borderId="26" xfId="85" applyFont="1" applyFill="1" applyBorder="1" applyAlignment="1">
      <alignment horizontal="center"/>
      <protection/>
    </xf>
    <xf numFmtId="0" fontId="42" fillId="0" borderId="0" xfId="85" applyFont="1" applyFill="1" applyBorder="1" applyAlignment="1">
      <alignment horizontal="center"/>
      <protection/>
    </xf>
    <xf numFmtId="0" fontId="43" fillId="0" borderId="0" xfId="85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25" fillId="0" borderId="0" xfId="85" applyFont="1" applyBorder="1">
      <alignment/>
      <protection/>
    </xf>
    <xf numFmtId="0" fontId="36" fillId="0" borderId="39" xfId="0" applyFont="1" applyBorder="1" applyAlignment="1">
      <alignment horizontal="center"/>
    </xf>
    <xf numFmtId="0" fontId="36" fillId="0" borderId="39" xfId="0" applyFont="1" applyBorder="1" applyAlignment="1">
      <alignment/>
    </xf>
    <xf numFmtId="0" fontId="20" fillId="0" borderId="4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4" fillId="0" borderId="41" xfId="0" applyFont="1" applyBorder="1" applyAlignment="1">
      <alignment/>
    </xf>
    <xf numFmtId="0" fontId="45" fillId="0" borderId="40" xfId="0" applyFont="1" applyBorder="1" applyAlignment="1">
      <alignment/>
    </xf>
    <xf numFmtId="0" fontId="45" fillId="0" borderId="42" xfId="0" applyFont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43" xfId="0" applyFont="1" applyBorder="1" applyAlignment="1">
      <alignment/>
    </xf>
    <xf numFmtId="0" fontId="44" fillId="0" borderId="4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36" fillId="0" borderId="27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0" fontId="0" fillId="0" borderId="43" xfId="0" applyBorder="1" applyAlignment="1">
      <alignment/>
    </xf>
    <xf numFmtId="0" fontId="47" fillId="0" borderId="27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45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0" fillId="0" borderId="46" xfId="0" applyBorder="1" applyAlignment="1">
      <alignment/>
    </xf>
    <xf numFmtId="0" fontId="44" fillId="0" borderId="46" xfId="0" applyFont="1" applyBorder="1" applyAlignment="1">
      <alignment/>
    </xf>
    <xf numFmtId="0" fontId="20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/>
    </xf>
    <xf numFmtId="0" fontId="44" fillId="0" borderId="4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45" xfId="0" applyFont="1" applyBorder="1" applyAlignment="1">
      <alignment/>
    </xf>
    <xf numFmtId="0" fontId="36" fillId="0" borderId="50" xfId="0" applyFont="1" applyBorder="1" applyAlignment="1">
      <alignment/>
    </xf>
    <xf numFmtId="0" fontId="20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9" fontId="0" fillId="0" borderId="5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53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27" xfId="0" applyFont="1" applyBorder="1" applyAlignment="1">
      <alignment/>
    </xf>
    <xf numFmtId="0" fontId="0" fillId="0" borderId="54" xfId="0" applyBorder="1" applyAlignment="1">
      <alignment/>
    </xf>
    <xf numFmtId="0" fontId="1" fillId="0" borderId="0" xfId="0" applyFont="1" applyBorder="1" applyAlignment="1">
      <alignment/>
    </xf>
    <xf numFmtId="166" fontId="20" fillId="0" borderId="45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55" xfId="0" applyBorder="1" applyAlignment="1">
      <alignment/>
    </xf>
    <xf numFmtId="0" fontId="50" fillId="0" borderId="49" xfId="0" applyFont="1" applyBorder="1" applyAlignment="1">
      <alignment/>
    </xf>
    <xf numFmtId="0" fontId="20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50" fillId="0" borderId="58" xfId="0" applyFont="1" applyBorder="1" applyAlignment="1">
      <alignment/>
    </xf>
    <xf numFmtId="0" fontId="5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59" xfId="0" applyBorder="1" applyAlignment="1">
      <alignment/>
    </xf>
    <xf numFmtId="0" fontId="50" fillId="0" borderId="38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45" xfId="0" applyNumberForma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 vertical="center"/>
    </xf>
    <xf numFmtId="166" fontId="0" fillId="0" borderId="60" xfId="0" applyNumberFormat="1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Fill="1" applyBorder="1" applyAlignment="1">
      <alignment/>
    </xf>
    <xf numFmtId="0" fontId="0" fillId="0" borderId="61" xfId="0" applyBorder="1" applyAlignment="1">
      <alignment/>
    </xf>
    <xf numFmtId="0" fontId="0" fillId="0" borderId="5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6" xfId="0" applyFill="1" applyBorder="1" applyAlignment="1">
      <alignment/>
    </xf>
    <xf numFmtId="0" fontId="50" fillId="0" borderId="63" xfId="0" applyFont="1" applyBorder="1" applyAlignment="1">
      <alignment/>
    </xf>
    <xf numFmtId="0" fontId="20" fillId="0" borderId="64" xfId="0" applyFont="1" applyBorder="1" applyAlignment="1">
      <alignment horizontal="center"/>
    </xf>
    <xf numFmtId="0" fontId="0" fillId="0" borderId="65" xfId="0" applyBorder="1" applyAlignment="1">
      <alignment horizontal="center" vertical="center"/>
    </xf>
    <xf numFmtId="166" fontId="0" fillId="0" borderId="6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67" xfId="0" applyBorder="1" applyAlignment="1">
      <alignment horizontal="center"/>
    </xf>
    <xf numFmtId="0" fontId="5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6" fillId="0" borderId="0" xfId="0" applyFont="1" applyAlignment="1">
      <alignment horizontal="left"/>
    </xf>
    <xf numFmtId="0" fontId="24" fillId="0" borderId="0" xfId="85" applyFont="1" applyAlignment="1">
      <alignment/>
      <protection/>
    </xf>
    <xf numFmtId="0" fontId="24" fillId="0" borderId="0" xfId="85" applyFont="1" applyAlignment="1">
      <alignment horizontal="center"/>
      <protection/>
    </xf>
    <xf numFmtId="0" fontId="0" fillId="0" borderId="0" xfId="0" applyFill="1" applyAlignment="1">
      <alignment/>
    </xf>
    <xf numFmtId="0" fontId="27" fillId="0" borderId="25" xfId="85" applyFont="1" applyBorder="1" applyAlignment="1">
      <alignment horizontal="center"/>
      <protection/>
    </xf>
    <xf numFmtId="0" fontId="24" fillId="0" borderId="27" xfId="85" applyFont="1" applyBorder="1" applyAlignment="1">
      <alignment/>
      <protection/>
    </xf>
    <xf numFmtId="0" fontId="32" fillId="0" borderId="0" xfId="85" applyFont="1" applyBorder="1" applyAlignment="1">
      <alignment/>
      <protection/>
    </xf>
    <xf numFmtId="0" fontId="32" fillId="0" borderId="0" xfId="85" applyFont="1" applyBorder="1" applyAlignment="1">
      <alignment horizontal="center"/>
      <protection/>
    </xf>
    <xf numFmtId="0" fontId="29" fillId="0" borderId="24" xfId="85" applyFont="1" applyBorder="1" applyAlignment="1">
      <alignment horizontal="center"/>
      <protection/>
    </xf>
    <xf numFmtId="0" fontId="29" fillId="0" borderId="26" xfId="85" applyFont="1" applyBorder="1" applyAlignment="1">
      <alignment horizontal="center"/>
      <protection/>
    </xf>
    <xf numFmtId="0" fontId="27" fillId="0" borderId="19" xfId="85" applyFont="1" applyFill="1" applyBorder="1" applyAlignment="1">
      <alignment horizontal="center"/>
      <protection/>
    </xf>
    <xf numFmtId="0" fontId="55" fillId="0" borderId="26" xfId="0" applyFont="1" applyFill="1" applyBorder="1" applyAlignment="1">
      <alignment/>
    </xf>
    <xf numFmtId="0" fontId="36" fillId="0" borderId="0" xfId="0" applyFont="1" applyAlignment="1">
      <alignment vertical="center"/>
    </xf>
    <xf numFmtId="0" fontId="23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6" fillId="0" borderId="19" xfId="0" applyFont="1" applyBorder="1" applyAlignment="1">
      <alignment horizontal="center"/>
    </xf>
    <xf numFmtId="0" fontId="0" fillId="0" borderId="26" xfId="0" applyBorder="1" applyAlignment="1">
      <alignment/>
    </xf>
    <xf numFmtId="0" fontId="56" fillId="0" borderId="26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28" fillId="0" borderId="0" xfId="85" applyFont="1" applyFill="1" applyBorder="1" applyAlignment="1">
      <alignment horizontal="center"/>
      <protection/>
    </xf>
    <xf numFmtId="0" fontId="28" fillId="0" borderId="0" xfId="85" applyFont="1" applyBorder="1" applyAlignment="1">
      <alignment horizontal="center"/>
      <protection/>
    </xf>
    <xf numFmtId="0" fontId="3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28" fillId="0" borderId="0" xfId="85" applyFont="1" applyAlignment="1">
      <alignment/>
      <protection/>
    </xf>
    <xf numFmtId="0" fontId="38" fillId="0" borderId="0" xfId="85" applyFont="1" applyFill="1" applyBorder="1" applyAlignment="1">
      <alignment horizontal="center"/>
      <protection/>
    </xf>
    <xf numFmtId="0" fontId="38" fillId="0" borderId="54" xfId="85" applyFont="1" applyFill="1" applyBorder="1" applyAlignment="1">
      <alignment horizontal="center"/>
      <protection/>
    </xf>
    <xf numFmtId="0" fontId="38" fillId="0" borderId="19" xfId="85" applyFont="1" applyFill="1" applyBorder="1" applyAlignment="1">
      <alignment horizontal="center"/>
      <protection/>
    </xf>
    <xf numFmtId="0" fontId="38" fillId="0" borderId="44" xfId="85" applyFont="1" applyFill="1" applyBorder="1" applyAlignment="1">
      <alignment horizontal="center"/>
      <protection/>
    </xf>
    <xf numFmtId="0" fontId="37" fillId="0" borderId="54" xfId="85" applyFont="1" applyFill="1" applyBorder="1" applyAlignment="1">
      <alignment horizontal="center"/>
      <protection/>
    </xf>
    <xf numFmtId="0" fontId="37" fillId="0" borderId="19" xfId="85" applyFont="1" applyFill="1" applyBorder="1" applyAlignment="1">
      <alignment horizontal="center"/>
      <protection/>
    </xf>
    <xf numFmtId="0" fontId="13" fillId="0" borderId="19" xfId="85" applyFont="1" applyFill="1" applyBorder="1" applyAlignment="1">
      <alignment horizontal="center"/>
      <protection/>
    </xf>
    <xf numFmtId="0" fontId="13" fillId="0" borderId="44" xfId="85" applyFont="1" applyFill="1" applyBorder="1" applyAlignment="1">
      <alignment horizontal="center"/>
      <protection/>
    </xf>
    <xf numFmtId="0" fontId="37" fillId="55" borderId="26" xfId="85" applyFont="1" applyFill="1" applyBorder="1" applyAlignment="1">
      <alignment horizontal="center"/>
      <protection/>
    </xf>
    <xf numFmtId="0" fontId="38" fillId="55" borderId="26" xfId="85" applyFont="1" applyFill="1" applyBorder="1" applyAlignment="1">
      <alignment horizontal="center"/>
      <protection/>
    </xf>
    <xf numFmtId="0" fontId="13" fillId="55" borderId="26" xfId="85" applyFont="1" applyFill="1" applyBorder="1" applyAlignment="1">
      <alignment horizontal="center"/>
      <protection/>
    </xf>
    <xf numFmtId="0" fontId="28" fillId="55" borderId="26" xfId="85" applyFont="1" applyFill="1" applyBorder="1" applyAlignment="1">
      <alignment horizontal="center"/>
      <protection/>
    </xf>
    <xf numFmtId="0" fontId="0" fillId="55" borderId="0" xfId="0" applyFill="1" applyAlignment="1">
      <alignment/>
    </xf>
    <xf numFmtId="0" fontId="1" fillId="55" borderId="26" xfId="0" applyFont="1" applyFill="1" applyBorder="1" applyAlignment="1">
      <alignment horizontal="center"/>
    </xf>
    <xf numFmtId="0" fontId="1" fillId="55" borderId="26" xfId="85" applyFont="1" applyFill="1" applyBorder="1" applyAlignment="1">
      <alignment horizontal="center"/>
      <protection/>
    </xf>
    <xf numFmtId="0" fontId="36" fillId="55" borderId="26" xfId="85" applyFont="1" applyFill="1" applyBorder="1" applyAlignment="1">
      <alignment horizontal="center"/>
      <protection/>
    </xf>
    <xf numFmtId="0" fontId="39" fillId="55" borderId="26" xfId="0" applyFont="1" applyFill="1" applyBorder="1" applyAlignment="1">
      <alignment horizontal="center"/>
    </xf>
    <xf numFmtId="0" fontId="0" fillId="55" borderId="0" xfId="0" applyFill="1" applyAlignment="1">
      <alignment horizontal="center"/>
    </xf>
    <xf numFmtId="0" fontId="56" fillId="55" borderId="26" xfId="0" applyFont="1" applyFill="1" applyBorder="1" applyAlignment="1">
      <alignment horizontal="center"/>
    </xf>
    <xf numFmtId="0" fontId="37" fillId="56" borderId="26" xfId="85" applyFont="1" applyFill="1" applyBorder="1" applyAlignment="1">
      <alignment horizontal="center"/>
      <protection/>
    </xf>
    <xf numFmtId="0" fontId="1" fillId="55" borderId="26" xfId="0" applyFont="1" applyFill="1" applyBorder="1" applyAlignment="1">
      <alignment horizontal="center" vertical="center"/>
    </xf>
    <xf numFmtId="0" fontId="88" fillId="0" borderId="26" xfId="0" applyFont="1" applyFill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7" fillId="0" borderId="0" xfId="85" applyFont="1" applyFill="1" applyBorder="1" applyAlignment="1">
      <alignment horizontal="center"/>
      <protection/>
    </xf>
    <xf numFmtId="0" fontId="36" fillId="0" borderId="0" xfId="0" applyFont="1" applyAlignment="1">
      <alignment horizontal="center"/>
    </xf>
    <xf numFmtId="9" fontId="20" fillId="0" borderId="45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26" xfId="0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7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23" fillId="0" borderId="0" xfId="0" applyFont="1" applyBorder="1" applyAlignment="1">
      <alignment horizontal="center"/>
    </xf>
    <xf numFmtId="0" fontId="30" fillId="0" borderId="21" xfId="85" applyFont="1" applyBorder="1" applyAlignment="1">
      <alignment horizontal="left"/>
      <protection/>
    </xf>
    <xf numFmtId="0" fontId="36" fillId="0" borderId="31" xfId="0" applyFont="1" applyBorder="1" applyAlignment="1">
      <alignment horizontal="center"/>
    </xf>
    <xf numFmtId="0" fontId="36" fillId="0" borderId="69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167" fontId="0" fillId="0" borderId="29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0" fillId="0" borderId="26" xfId="0" applyNumberFormat="1" applyBorder="1" applyAlignment="1">
      <alignment horizontal="center" vertical="center"/>
    </xf>
  </cellXfs>
  <cellStyles count="89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 2" xfId="83"/>
    <cellStyle name="Neutralny" xfId="84"/>
    <cellStyle name="Normalny 2" xfId="85"/>
    <cellStyle name="Obliczenia" xfId="86"/>
    <cellStyle name="Obliczenia 2" xfId="87"/>
    <cellStyle name="Percent" xfId="88"/>
    <cellStyle name="Suma" xfId="89"/>
    <cellStyle name="Suma 2" xfId="90"/>
    <cellStyle name="Tekst objaśnienia" xfId="91"/>
    <cellStyle name="Tekst objaśnienia 2" xfId="92"/>
    <cellStyle name="Tekst ostrzeżenia" xfId="93"/>
    <cellStyle name="Tekst ostrzeżenia 2" xfId="94"/>
    <cellStyle name="Tytuł" xfId="95"/>
    <cellStyle name="Tytuł 2" xfId="96"/>
    <cellStyle name="Uwaga" xfId="97"/>
    <cellStyle name="Uwaga 2" xfId="98"/>
    <cellStyle name="Currency" xfId="99"/>
    <cellStyle name="Currency [0]" xfId="100"/>
    <cellStyle name="Złe 2" xfId="101"/>
    <cellStyle name="Zły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workbookViewId="0" topLeftCell="A13">
      <selection activeCell="J62" sqref="J62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5" ht="15.75">
      <c r="A1" s="239" t="s">
        <v>165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 t="s">
        <v>166</v>
      </c>
      <c r="N3" s="2"/>
      <c r="O3" s="2"/>
    </row>
    <row r="4" spans="2:5" ht="15">
      <c r="B4" s="10" t="s">
        <v>172</v>
      </c>
      <c r="C4"/>
      <c r="E4"/>
    </row>
    <row r="5" spans="2:5" ht="15">
      <c r="B5" s="10" t="s">
        <v>2</v>
      </c>
      <c r="C5"/>
      <c r="E5"/>
    </row>
    <row r="6" spans="2:5" ht="15">
      <c r="B6" s="10" t="s">
        <v>3</v>
      </c>
      <c r="C6"/>
      <c r="E6"/>
    </row>
    <row r="7" spans="2:5" ht="15">
      <c r="B7" s="10" t="s">
        <v>176</v>
      </c>
      <c r="C7"/>
      <c r="E7"/>
    </row>
    <row r="8" spans="1:34" ht="15.75">
      <c r="A8" s="25"/>
      <c r="B8" s="240"/>
      <c r="C8" s="240"/>
      <c r="D8" s="240"/>
      <c r="E8" s="241"/>
      <c r="F8" s="240"/>
      <c r="G8" s="240"/>
      <c r="H8" s="240"/>
      <c r="I8" s="240"/>
      <c r="J8" s="241"/>
      <c r="K8" s="241"/>
      <c r="L8" s="241"/>
      <c r="M8" s="241"/>
      <c r="N8" s="241"/>
      <c r="O8" s="241"/>
      <c r="P8" s="6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</row>
    <row r="9" spans="1:34" ht="15.75">
      <c r="A9" s="11" t="s">
        <v>4</v>
      </c>
      <c r="B9" s="12" t="s">
        <v>5</v>
      </c>
      <c r="C9" s="11"/>
      <c r="D9" s="11" t="s">
        <v>6</v>
      </c>
      <c r="E9" s="13" t="s">
        <v>7</v>
      </c>
      <c r="F9" s="14" t="s">
        <v>8</v>
      </c>
      <c r="G9" s="15"/>
      <c r="H9" s="15"/>
      <c r="I9" s="15"/>
      <c r="J9" s="15"/>
      <c r="K9" s="15"/>
      <c r="L9" s="15"/>
      <c r="M9" s="15"/>
      <c r="N9" s="15"/>
      <c r="O9" s="16"/>
      <c r="P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8"/>
      <c r="B10" s="19"/>
      <c r="C10" s="20" t="s">
        <v>9</v>
      </c>
      <c r="D10" s="20" t="s">
        <v>10</v>
      </c>
      <c r="E10" s="21" t="s">
        <v>11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8"/>
      <c r="B11" s="25"/>
      <c r="C11" s="26"/>
      <c r="D11" s="18"/>
      <c r="E11" s="21" t="s">
        <v>9</v>
      </c>
      <c r="F11" s="27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7" t="s">
        <v>17</v>
      </c>
      <c r="L11" s="28" t="s">
        <v>18</v>
      </c>
      <c r="M11" s="28" t="s">
        <v>19</v>
      </c>
      <c r="N11" s="28" t="s">
        <v>20</v>
      </c>
      <c r="O11" s="28" t="s">
        <v>21</v>
      </c>
      <c r="P11" s="29" t="s">
        <v>22</v>
      </c>
      <c r="U11" s="10"/>
    </row>
    <row r="12" spans="1:21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  <c r="U12" s="10"/>
    </row>
    <row r="13" spans="1:21" ht="16.5" thickBot="1">
      <c r="A13" s="27"/>
      <c r="B13" s="300" t="s">
        <v>23</v>
      </c>
      <c r="C13" s="300"/>
      <c r="D13" s="300"/>
      <c r="E13" s="300"/>
      <c r="F13" s="300"/>
      <c r="G13" s="300"/>
      <c r="H13" s="300"/>
      <c r="I13" s="300"/>
      <c r="J13" s="33"/>
      <c r="K13" s="33"/>
      <c r="L13" s="33"/>
      <c r="M13" s="33"/>
      <c r="N13" s="33"/>
      <c r="O13" s="33"/>
      <c r="P13" s="34"/>
      <c r="U13" s="10"/>
    </row>
    <row r="14" spans="1:21" ht="15">
      <c r="A14" s="35">
        <v>1</v>
      </c>
      <c r="B14" s="36" t="s">
        <v>24</v>
      </c>
      <c r="C14" s="37">
        <v>1</v>
      </c>
      <c r="D14" s="38">
        <v>0.25</v>
      </c>
      <c r="E14" s="39" t="s">
        <v>25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26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  <c r="U14" s="10"/>
    </row>
    <row r="15" spans="1:18" ht="15">
      <c r="A15" s="35">
        <v>2</v>
      </c>
      <c r="B15" s="36" t="s">
        <v>27</v>
      </c>
      <c r="C15" s="37">
        <v>1</v>
      </c>
      <c r="D15" s="38">
        <v>0.25</v>
      </c>
      <c r="E15" s="39" t="s">
        <v>25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26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28</v>
      </c>
      <c r="C16" s="37">
        <v>1</v>
      </c>
      <c r="D16" s="38">
        <v>0.5</v>
      </c>
      <c r="E16" s="39" t="s">
        <v>25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26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29</v>
      </c>
      <c r="C17" s="54">
        <v>1</v>
      </c>
      <c r="D17" s="38">
        <v>0.5</v>
      </c>
      <c r="E17" s="39" t="s">
        <v>25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26</v>
      </c>
      <c r="P17" s="46"/>
      <c r="Q17" s="4">
        <f t="shared" si="3"/>
        <v>0</v>
      </c>
      <c r="R17" s="4">
        <f t="shared" si="4"/>
        <v>28</v>
      </c>
    </row>
    <row r="18" spans="1:18" s="242" customFormat="1" ht="15">
      <c r="A18" s="35">
        <v>5</v>
      </c>
      <c r="B18" s="55" t="s">
        <v>31</v>
      </c>
      <c r="C18" s="56">
        <v>1</v>
      </c>
      <c r="D18" s="38">
        <v>2</v>
      </c>
      <c r="E18" s="39" t="s">
        <v>32</v>
      </c>
      <c r="F18" s="47">
        <v>16</v>
      </c>
      <c r="G18" s="48"/>
      <c r="H18" s="49"/>
      <c r="I18" s="50">
        <v>1</v>
      </c>
      <c r="J18" s="51">
        <v>40</v>
      </c>
      <c r="K18" s="51">
        <f>F18+G18+H18</f>
        <v>16</v>
      </c>
      <c r="L18" s="51">
        <f>F18+G18+H18+I18</f>
        <v>17</v>
      </c>
      <c r="M18" s="51">
        <v>0</v>
      </c>
      <c r="N18" s="51">
        <f>J18+L18</f>
        <v>57</v>
      </c>
      <c r="O18" s="52" t="s">
        <v>33</v>
      </c>
      <c r="P18" s="46" t="s">
        <v>34</v>
      </c>
      <c r="Q18" s="113">
        <f>IF(E18="Egz.",1,0)</f>
        <v>0</v>
      </c>
      <c r="R18" s="113">
        <f>N18/D18</f>
        <v>28.5</v>
      </c>
    </row>
    <row r="19" spans="1:18" s="242" customFormat="1" ht="15">
      <c r="A19" s="57">
        <v>6</v>
      </c>
      <c r="B19" s="58" t="s">
        <v>36</v>
      </c>
      <c r="C19" s="56">
        <v>1</v>
      </c>
      <c r="D19" s="38">
        <v>2</v>
      </c>
      <c r="E19" s="39" t="s">
        <v>32</v>
      </c>
      <c r="F19" s="47"/>
      <c r="G19" s="48">
        <v>30</v>
      </c>
      <c r="H19" s="49"/>
      <c r="I19" s="50">
        <v>1</v>
      </c>
      <c r="J19" s="51">
        <v>29</v>
      </c>
      <c r="K19" s="51">
        <f>F19+G19+H19</f>
        <v>30</v>
      </c>
      <c r="L19" s="51">
        <f>F19+G19+H19+I19</f>
        <v>31</v>
      </c>
      <c r="M19" s="51">
        <v>0</v>
      </c>
      <c r="N19" s="51">
        <f>J19+L19</f>
        <v>60</v>
      </c>
      <c r="O19" s="52" t="s">
        <v>26</v>
      </c>
      <c r="P19" s="46"/>
      <c r="Q19" s="113">
        <f>IF(E19="Egz.",1,0)</f>
        <v>0</v>
      </c>
      <c r="R19" s="113">
        <f>N19/D19</f>
        <v>30</v>
      </c>
    </row>
    <row r="20" spans="1:18" ht="15">
      <c r="A20" s="35">
        <v>7</v>
      </c>
      <c r="B20" s="55" t="s">
        <v>30</v>
      </c>
      <c r="C20" s="56">
        <v>2</v>
      </c>
      <c r="D20" s="38">
        <v>0.5</v>
      </c>
      <c r="E20" s="39" t="s">
        <v>25</v>
      </c>
      <c r="F20" s="47">
        <v>4</v>
      </c>
      <c r="G20" s="48"/>
      <c r="H20" s="49"/>
      <c r="I20" s="50">
        <v>4</v>
      </c>
      <c r="J20" s="51">
        <v>6</v>
      </c>
      <c r="K20" s="51">
        <f>F20+G20+H20</f>
        <v>4</v>
      </c>
      <c r="L20" s="51">
        <f>F20+G20+H20+I20</f>
        <v>8</v>
      </c>
      <c r="M20" s="51">
        <v>0</v>
      </c>
      <c r="N20" s="51">
        <f>J20+L20</f>
        <v>14</v>
      </c>
      <c r="O20" s="52" t="s">
        <v>26</v>
      </c>
      <c r="P20" s="46"/>
      <c r="Q20" s="4">
        <f>IF(E20="Egz.",1,0)</f>
        <v>0</v>
      </c>
      <c r="R20" s="4">
        <f>N20/D20</f>
        <v>28</v>
      </c>
    </row>
    <row r="21" spans="1:18" s="242" customFormat="1" ht="15">
      <c r="A21" s="35">
        <v>8</v>
      </c>
      <c r="B21" s="55" t="s">
        <v>35</v>
      </c>
      <c r="C21" s="56">
        <v>2</v>
      </c>
      <c r="D21" s="38">
        <v>2</v>
      </c>
      <c r="E21" s="39" t="s">
        <v>32</v>
      </c>
      <c r="F21" s="47">
        <v>16</v>
      </c>
      <c r="G21" s="48"/>
      <c r="H21" s="49"/>
      <c r="I21" s="50">
        <v>1</v>
      </c>
      <c r="J21" s="51">
        <v>40</v>
      </c>
      <c r="K21" s="51">
        <f t="shared" si="0"/>
        <v>16</v>
      </c>
      <c r="L21" s="51">
        <f t="shared" si="1"/>
        <v>17</v>
      </c>
      <c r="M21" s="51">
        <v>0</v>
      </c>
      <c r="N21" s="51">
        <f t="shared" si="2"/>
        <v>57</v>
      </c>
      <c r="O21" s="52" t="s">
        <v>33</v>
      </c>
      <c r="P21" s="46" t="s">
        <v>34</v>
      </c>
      <c r="Q21" s="113">
        <f t="shared" si="3"/>
        <v>0</v>
      </c>
      <c r="R21" s="113">
        <f t="shared" si="4"/>
        <v>28.5</v>
      </c>
    </row>
    <row r="22" spans="1:18" s="242" customFormat="1" ht="16.5" thickBot="1">
      <c r="A22" s="57"/>
      <c r="B22" s="59" t="s">
        <v>37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  <c r="Q22" s="113"/>
      <c r="R22" s="113"/>
    </row>
    <row r="23" spans="1:18" ht="15">
      <c r="A23" s="63">
        <v>1</v>
      </c>
      <c r="B23" s="64" t="s">
        <v>38</v>
      </c>
      <c r="C23" s="56">
        <v>1</v>
      </c>
      <c r="D23" s="65">
        <v>3</v>
      </c>
      <c r="E23" s="66" t="s">
        <v>7</v>
      </c>
      <c r="F23" s="67">
        <v>10</v>
      </c>
      <c r="G23" s="68"/>
      <c r="H23" s="69">
        <v>20</v>
      </c>
      <c r="I23" s="70">
        <v>3</v>
      </c>
      <c r="J23" s="71">
        <v>57</v>
      </c>
      <c r="K23" s="44">
        <f>F23+G23+H23</f>
        <v>30</v>
      </c>
      <c r="L23" s="44">
        <f>F23+G23+H23+I23</f>
        <v>33</v>
      </c>
      <c r="M23" s="44">
        <v>30</v>
      </c>
      <c r="N23" s="44">
        <f>J23+L23</f>
        <v>90</v>
      </c>
      <c r="O23" s="72" t="s">
        <v>26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39</v>
      </c>
      <c r="C24" s="56">
        <v>1</v>
      </c>
      <c r="D24" s="38">
        <v>3.5</v>
      </c>
      <c r="E24" s="39" t="s">
        <v>7</v>
      </c>
      <c r="F24" s="47">
        <v>20</v>
      </c>
      <c r="G24" s="48"/>
      <c r="H24" s="73">
        <v>20</v>
      </c>
      <c r="I24" s="50">
        <v>2</v>
      </c>
      <c r="J24" s="51">
        <v>63</v>
      </c>
      <c r="K24" s="51">
        <f>F24+G24+H24</f>
        <v>40</v>
      </c>
      <c r="L24" s="51">
        <f>F24+G24+H24+I24</f>
        <v>42</v>
      </c>
      <c r="M24" s="51">
        <v>30</v>
      </c>
      <c r="N24" s="51">
        <f>J24+L24</f>
        <v>105</v>
      </c>
      <c r="O24" s="52" t="s">
        <v>33</v>
      </c>
      <c r="P24" s="46" t="s">
        <v>40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41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42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44</v>
      </c>
      <c r="C27" s="80">
        <v>1</v>
      </c>
      <c r="D27" s="65">
        <v>1</v>
      </c>
      <c r="E27" s="66" t="s">
        <v>32</v>
      </c>
      <c r="F27" s="74">
        <v>10</v>
      </c>
      <c r="G27" s="75"/>
      <c r="H27" s="76"/>
      <c r="I27" s="77">
        <v>0</v>
      </c>
      <c r="J27" s="78">
        <v>20</v>
      </c>
      <c r="K27" s="51">
        <f>F27+G27+H27</f>
        <v>10</v>
      </c>
      <c r="L27" s="51">
        <f>F27+G27+H27+I27</f>
        <v>10</v>
      </c>
      <c r="M27" s="51">
        <v>0</v>
      </c>
      <c r="N27" s="51">
        <f>J27+L27</f>
        <v>30</v>
      </c>
      <c r="O27" s="79" t="s">
        <v>26</v>
      </c>
      <c r="P27" s="46" t="s">
        <v>34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43</v>
      </c>
      <c r="C28" s="80">
        <v>2</v>
      </c>
      <c r="D28" s="65">
        <v>3</v>
      </c>
      <c r="E28" s="66" t="s">
        <v>32</v>
      </c>
      <c r="F28" s="74">
        <v>10</v>
      </c>
      <c r="G28" s="75"/>
      <c r="H28" s="76">
        <v>20</v>
      </c>
      <c r="I28" s="77">
        <v>3</v>
      </c>
      <c r="J28" s="78">
        <v>57</v>
      </c>
      <c r="K28" s="51">
        <f>F28+G28+H28</f>
        <v>30</v>
      </c>
      <c r="L28" s="51">
        <f>F28+G28+H28+I28</f>
        <v>33</v>
      </c>
      <c r="M28" s="51">
        <v>30</v>
      </c>
      <c r="N28" s="51">
        <f>J28+L28</f>
        <v>90</v>
      </c>
      <c r="O28" s="79" t="s">
        <v>26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45</v>
      </c>
      <c r="C29" s="80">
        <v>2</v>
      </c>
      <c r="D29" s="65">
        <v>3</v>
      </c>
      <c r="E29" s="39" t="s">
        <v>32</v>
      </c>
      <c r="F29" s="74">
        <v>10</v>
      </c>
      <c r="G29" s="75"/>
      <c r="H29" s="76">
        <v>20</v>
      </c>
      <c r="I29" s="77">
        <v>3</v>
      </c>
      <c r="J29" s="78">
        <v>57</v>
      </c>
      <c r="K29" s="51">
        <f>F29+G29+H29</f>
        <v>30</v>
      </c>
      <c r="L29" s="51">
        <f>F29+G29+H29+I29</f>
        <v>33</v>
      </c>
      <c r="M29" s="51">
        <v>30</v>
      </c>
      <c r="N29" s="51">
        <f>J29+L29</f>
        <v>90</v>
      </c>
      <c r="O29" s="79" t="s">
        <v>26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46</v>
      </c>
      <c r="C30" s="56">
        <v>2</v>
      </c>
      <c r="D30" s="38">
        <v>4</v>
      </c>
      <c r="E30" s="39" t="s">
        <v>7</v>
      </c>
      <c r="F30" s="47">
        <v>20</v>
      </c>
      <c r="G30" s="48"/>
      <c r="H30" s="73">
        <v>20</v>
      </c>
      <c r="I30" s="50">
        <v>5</v>
      </c>
      <c r="J30" s="51">
        <v>75</v>
      </c>
      <c r="K30" s="51">
        <f>F30+G30+H30</f>
        <v>40</v>
      </c>
      <c r="L30" s="51">
        <f>F30+G30+H30+I30</f>
        <v>45</v>
      </c>
      <c r="M30" s="51">
        <v>30</v>
      </c>
      <c r="N30" s="51">
        <f>J30+L30</f>
        <v>120</v>
      </c>
      <c r="O30" s="52" t="s">
        <v>26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243"/>
      <c r="B31" s="244" t="s">
        <v>47</v>
      </c>
      <c r="C31" s="245"/>
      <c r="D31" s="245"/>
      <c r="E31" s="246"/>
      <c r="F31" s="245"/>
      <c r="G31" s="245"/>
      <c r="H31" s="245"/>
      <c r="I31" s="245"/>
      <c r="J31" s="245"/>
      <c r="K31" s="247"/>
      <c r="L31" s="245"/>
      <c r="M31" s="245"/>
      <c r="N31" s="245"/>
      <c r="O31" s="245"/>
      <c r="P31" s="60"/>
    </row>
    <row r="32" spans="1:18" ht="15">
      <c r="A32" s="248">
        <v>1</v>
      </c>
      <c r="B32" s="64" t="s">
        <v>159</v>
      </c>
      <c r="C32" s="85">
        <v>1</v>
      </c>
      <c r="D32" s="86">
        <v>3</v>
      </c>
      <c r="E32" s="39" t="s">
        <v>32</v>
      </c>
      <c r="F32" s="40">
        <v>10</v>
      </c>
      <c r="G32" s="41"/>
      <c r="H32" s="87">
        <v>20</v>
      </c>
      <c r="I32" s="43">
        <v>3</v>
      </c>
      <c r="J32" s="44">
        <v>57</v>
      </c>
      <c r="K32" s="44">
        <f aca="true" t="shared" si="5" ref="K32:K41">F32+G32+H32</f>
        <v>30</v>
      </c>
      <c r="L32" s="44">
        <f aca="true" t="shared" si="6" ref="L32:L41">F32+G32+H32+I32</f>
        <v>33</v>
      </c>
      <c r="M32" s="44">
        <v>30</v>
      </c>
      <c r="N32" s="44">
        <f aca="true" t="shared" si="7" ref="N32:N41">J32+L32</f>
        <v>90</v>
      </c>
      <c r="O32" s="45" t="s">
        <v>26</v>
      </c>
      <c r="P32" s="46"/>
      <c r="Q32" s="4">
        <f aca="true" t="shared" si="8" ref="Q32:Q41">IF(E32="Egz.",1,0)</f>
        <v>0</v>
      </c>
      <c r="R32" s="4">
        <f aca="true" t="shared" si="9" ref="R32:R41">N32/D32</f>
        <v>30</v>
      </c>
    </row>
    <row r="33" spans="1:18" ht="15">
      <c r="A33" s="128">
        <v>2</v>
      </c>
      <c r="B33" s="64" t="s">
        <v>160</v>
      </c>
      <c r="C33" s="85">
        <v>1</v>
      </c>
      <c r="D33" s="86">
        <v>3</v>
      </c>
      <c r="E33" s="273" t="s">
        <v>32</v>
      </c>
      <c r="F33" s="47">
        <v>10</v>
      </c>
      <c r="G33" s="48"/>
      <c r="H33" s="73">
        <v>20</v>
      </c>
      <c r="I33" s="50">
        <v>5</v>
      </c>
      <c r="J33" s="51">
        <v>55</v>
      </c>
      <c r="K33" s="51">
        <f t="shared" si="5"/>
        <v>30</v>
      </c>
      <c r="L33" s="51">
        <f t="shared" si="6"/>
        <v>35</v>
      </c>
      <c r="M33" s="51">
        <v>30</v>
      </c>
      <c r="N33" s="51">
        <f t="shared" si="7"/>
        <v>90</v>
      </c>
      <c r="O33" s="52" t="s">
        <v>26</v>
      </c>
      <c r="P33" s="46" t="s">
        <v>40</v>
      </c>
      <c r="Q33" s="4">
        <f t="shared" si="8"/>
        <v>0</v>
      </c>
      <c r="R33" s="4">
        <f t="shared" si="9"/>
        <v>30</v>
      </c>
    </row>
    <row r="34" spans="1:18" ht="15">
      <c r="A34" s="248">
        <v>3</v>
      </c>
      <c r="B34" s="64" t="s">
        <v>161</v>
      </c>
      <c r="C34" s="85">
        <v>1</v>
      </c>
      <c r="D34" s="86">
        <v>3</v>
      </c>
      <c r="E34" s="273" t="s">
        <v>32</v>
      </c>
      <c r="F34" s="47">
        <v>10</v>
      </c>
      <c r="G34" s="48"/>
      <c r="H34" s="73">
        <v>20</v>
      </c>
      <c r="I34" s="50">
        <v>5</v>
      </c>
      <c r="J34" s="51">
        <v>55</v>
      </c>
      <c r="K34" s="51">
        <f t="shared" si="5"/>
        <v>30</v>
      </c>
      <c r="L34" s="51">
        <f t="shared" si="6"/>
        <v>35</v>
      </c>
      <c r="M34" s="51">
        <v>30</v>
      </c>
      <c r="N34" s="51">
        <f t="shared" si="7"/>
        <v>90</v>
      </c>
      <c r="O34" s="52" t="s">
        <v>26</v>
      </c>
      <c r="P34" s="46" t="s">
        <v>40</v>
      </c>
      <c r="Q34" s="4">
        <f t="shared" si="8"/>
        <v>0</v>
      </c>
      <c r="R34" s="4">
        <f t="shared" si="9"/>
        <v>30</v>
      </c>
    </row>
    <row r="35" spans="1:18" ht="15">
      <c r="A35" s="128">
        <v>4</v>
      </c>
      <c r="B35" s="64" t="s">
        <v>162</v>
      </c>
      <c r="C35" s="85">
        <v>2</v>
      </c>
      <c r="D35" s="86">
        <v>3.5</v>
      </c>
      <c r="E35" s="39" t="s">
        <v>7</v>
      </c>
      <c r="F35" s="47">
        <v>20</v>
      </c>
      <c r="G35" s="48"/>
      <c r="H35" s="73">
        <v>20</v>
      </c>
      <c r="I35" s="50">
        <v>3</v>
      </c>
      <c r="J35" s="51">
        <v>62</v>
      </c>
      <c r="K35" s="51">
        <f t="shared" si="5"/>
        <v>40</v>
      </c>
      <c r="L35" s="51">
        <f t="shared" si="6"/>
        <v>43</v>
      </c>
      <c r="M35" s="51">
        <v>30</v>
      </c>
      <c r="N35" s="51">
        <f t="shared" si="7"/>
        <v>105</v>
      </c>
      <c r="O35" s="52" t="s">
        <v>26</v>
      </c>
      <c r="P35" s="46"/>
      <c r="Q35" s="4">
        <f t="shared" si="8"/>
        <v>1</v>
      </c>
      <c r="R35" s="4">
        <f t="shared" si="9"/>
        <v>30</v>
      </c>
    </row>
    <row r="36" spans="1:18" ht="15">
      <c r="A36" s="128">
        <v>5</v>
      </c>
      <c r="B36" s="64" t="s">
        <v>168</v>
      </c>
      <c r="C36" s="85">
        <v>2</v>
      </c>
      <c r="D36" s="86">
        <v>4</v>
      </c>
      <c r="E36" s="39" t="s">
        <v>32</v>
      </c>
      <c r="F36" s="74">
        <v>20</v>
      </c>
      <c r="G36" s="75"/>
      <c r="H36" s="76">
        <v>20</v>
      </c>
      <c r="I36" s="77">
        <v>5</v>
      </c>
      <c r="J36" s="78">
        <v>75</v>
      </c>
      <c r="K36" s="51">
        <f t="shared" si="5"/>
        <v>40</v>
      </c>
      <c r="L36" s="51">
        <f t="shared" si="6"/>
        <v>45</v>
      </c>
      <c r="M36" s="51">
        <v>30</v>
      </c>
      <c r="N36" s="51">
        <f t="shared" si="7"/>
        <v>120</v>
      </c>
      <c r="O36" s="52" t="s">
        <v>33</v>
      </c>
      <c r="P36" s="46"/>
      <c r="Q36" s="4">
        <f t="shared" si="8"/>
        <v>0</v>
      </c>
      <c r="R36" s="4">
        <f t="shared" si="9"/>
        <v>30</v>
      </c>
    </row>
    <row r="37" spans="1:18" ht="15">
      <c r="A37" s="128">
        <v>6</v>
      </c>
      <c r="B37" s="64" t="s">
        <v>163</v>
      </c>
      <c r="C37" s="85">
        <v>2</v>
      </c>
      <c r="D37" s="86">
        <v>3</v>
      </c>
      <c r="E37" s="39" t="s">
        <v>7</v>
      </c>
      <c r="F37" s="47">
        <v>10</v>
      </c>
      <c r="G37" s="48"/>
      <c r="H37" s="73">
        <v>20</v>
      </c>
      <c r="I37" s="50">
        <v>3</v>
      </c>
      <c r="J37" s="51">
        <v>57</v>
      </c>
      <c r="K37" s="51">
        <f t="shared" si="5"/>
        <v>30</v>
      </c>
      <c r="L37" s="51">
        <f t="shared" si="6"/>
        <v>33</v>
      </c>
      <c r="M37" s="51">
        <v>30</v>
      </c>
      <c r="N37" s="51">
        <f t="shared" si="7"/>
        <v>90</v>
      </c>
      <c r="O37" s="52" t="s">
        <v>26</v>
      </c>
      <c r="P37" s="46"/>
      <c r="Q37" s="4">
        <f t="shared" si="8"/>
        <v>1</v>
      </c>
      <c r="R37" s="4">
        <f t="shared" si="9"/>
        <v>30</v>
      </c>
    </row>
    <row r="38" spans="1:18" ht="15">
      <c r="A38" s="128">
        <v>7</v>
      </c>
      <c r="B38" s="64" t="s">
        <v>173</v>
      </c>
      <c r="C38" s="85">
        <v>2</v>
      </c>
      <c r="D38" s="86">
        <v>3</v>
      </c>
      <c r="E38" s="273" t="s">
        <v>32</v>
      </c>
      <c r="F38" s="47">
        <v>10</v>
      </c>
      <c r="G38" s="48"/>
      <c r="H38" s="73">
        <v>20</v>
      </c>
      <c r="I38" s="50">
        <v>5</v>
      </c>
      <c r="J38" s="51">
        <v>55</v>
      </c>
      <c r="K38" s="51">
        <f>F38+G38+H38</f>
        <v>30</v>
      </c>
      <c r="L38" s="51">
        <f>F38+G38+H38+I38</f>
        <v>35</v>
      </c>
      <c r="M38" s="51">
        <v>30</v>
      </c>
      <c r="N38" s="51">
        <f>J38+L38</f>
        <v>90</v>
      </c>
      <c r="O38" s="52" t="s">
        <v>26</v>
      </c>
      <c r="P38" s="46"/>
      <c r="Q38" s="4">
        <f>IF(E38="Egz.",1,0)</f>
        <v>0</v>
      </c>
      <c r="R38" s="4">
        <f>N38/D38</f>
        <v>30</v>
      </c>
    </row>
    <row r="39" spans="1:18" ht="15">
      <c r="A39" s="248">
        <v>8</v>
      </c>
      <c r="B39" s="64" t="s">
        <v>164</v>
      </c>
      <c r="C39" s="85">
        <v>3</v>
      </c>
      <c r="D39" s="86">
        <v>2.5</v>
      </c>
      <c r="E39" s="273" t="s">
        <v>32</v>
      </c>
      <c r="F39" s="47">
        <v>10</v>
      </c>
      <c r="G39" s="48"/>
      <c r="H39" s="73">
        <v>20</v>
      </c>
      <c r="I39" s="50">
        <v>5</v>
      </c>
      <c r="J39" s="51">
        <v>40</v>
      </c>
      <c r="K39" s="51">
        <f t="shared" si="5"/>
        <v>30</v>
      </c>
      <c r="L39" s="51">
        <f t="shared" si="6"/>
        <v>35</v>
      </c>
      <c r="M39" s="51">
        <v>30</v>
      </c>
      <c r="N39" s="51">
        <f t="shared" si="7"/>
        <v>75</v>
      </c>
      <c r="O39" s="52" t="s">
        <v>26</v>
      </c>
      <c r="P39" s="46"/>
      <c r="Q39" s="4">
        <f t="shared" si="8"/>
        <v>0</v>
      </c>
      <c r="R39" s="4">
        <f t="shared" si="9"/>
        <v>30</v>
      </c>
    </row>
    <row r="40" spans="1:18" ht="15">
      <c r="A40" s="57">
        <v>9</v>
      </c>
      <c r="B40" s="64" t="s">
        <v>169</v>
      </c>
      <c r="C40" s="85">
        <v>3</v>
      </c>
      <c r="D40" s="86">
        <v>2.5</v>
      </c>
      <c r="E40" s="39" t="s">
        <v>7</v>
      </c>
      <c r="F40" s="74">
        <v>10</v>
      </c>
      <c r="G40" s="75"/>
      <c r="H40" s="76">
        <v>20</v>
      </c>
      <c r="I40" s="77">
        <v>3</v>
      </c>
      <c r="J40" s="78">
        <v>42</v>
      </c>
      <c r="K40" s="51">
        <f t="shared" si="5"/>
        <v>30</v>
      </c>
      <c r="L40" s="51">
        <f t="shared" si="6"/>
        <v>33</v>
      </c>
      <c r="M40" s="51">
        <v>30</v>
      </c>
      <c r="N40" s="51">
        <f t="shared" si="7"/>
        <v>75</v>
      </c>
      <c r="O40" s="52" t="s">
        <v>33</v>
      </c>
      <c r="P40" s="46"/>
      <c r="Q40" s="4">
        <f t="shared" si="8"/>
        <v>1</v>
      </c>
      <c r="R40" s="4">
        <f t="shared" si="9"/>
        <v>30</v>
      </c>
    </row>
    <row r="41" spans="1:18" ht="15">
      <c r="A41" s="128">
        <v>10</v>
      </c>
      <c r="B41" s="64" t="s">
        <v>171</v>
      </c>
      <c r="C41" s="85">
        <v>3</v>
      </c>
      <c r="D41" s="86">
        <v>3</v>
      </c>
      <c r="E41" s="273" t="s">
        <v>32</v>
      </c>
      <c r="F41" s="74">
        <v>10</v>
      </c>
      <c r="G41" s="75"/>
      <c r="H41" s="76">
        <v>20</v>
      </c>
      <c r="I41" s="77">
        <v>5</v>
      </c>
      <c r="J41" s="78">
        <v>55</v>
      </c>
      <c r="K41" s="51">
        <f t="shared" si="5"/>
        <v>30</v>
      </c>
      <c r="L41" s="51">
        <f t="shared" si="6"/>
        <v>35</v>
      </c>
      <c r="M41" s="51">
        <v>30</v>
      </c>
      <c r="N41" s="51">
        <f t="shared" si="7"/>
        <v>90</v>
      </c>
      <c r="O41" s="52" t="s">
        <v>33</v>
      </c>
      <c r="P41" s="46"/>
      <c r="Q41" s="4">
        <f t="shared" si="8"/>
        <v>0</v>
      </c>
      <c r="R41" s="4">
        <f t="shared" si="9"/>
        <v>30</v>
      </c>
    </row>
    <row r="42" spans="1:16" ht="16.5" thickBot="1">
      <c r="A42" s="249"/>
      <c r="B42" s="59" t="s">
        <v>63</v>
      </c>
      <c r="C42" s="60"/>
      <c r="D42" s="60"/>
      <c r="E42" s="61"/>
      <c r="F42" s="60"/>
      <c r="G42" s="60"/>
      <c r="H42" s="60"/>
      <c r="I42" s="60"/>
      <c r="J42" s="60"/>
      <c r="K42" s="62"/>
      <c r="L42" s="60"/>
      <c r="M42" s="60"/>
      <c r="N42" s="60"/>
      <c r="O42" s="60"/>
      <c r="P42" s="60"/>
    </row>
    <row r="43" spans="1:18" ht="15.75" thickBot="1">
      <c r="A43" s="57">
        <v>1</v>
      </c>
      <c r="B43" s="64" t="s">
        <v>64</v>
      </c>
      <c r="C43" s="93">
        <v>1</v>
      </c>
      <c r="D43" s="86">
        <v>2</v>
      </c>
      <c r="E43" s="94" t="s">
        <v>32</v>
      </c>
      <c r="F43" s="95"/>
      <c r="G43" s="96"/>
      <c r="H43" s="96">
        <v>20</v>
      </c>
      <c r="I43" s="97">
        <v>5</v>
      </c>
      <c r="J43" s="97">
        <v>30</v>
      </c>
      <c r="K43" s="44">
        <f>F43+G43+H43</f>
        <v>20</v>
      </c>
      <c r="L43" s="44">
        <f>F43+G43+H43+I43</f>
        <v>25</v>
      </c>
      <c r="M43" s="97">
        <v>30</v>
      </c>
      <c r="N43" s="44">
        <f>J43+L43</f>
        <v>55</v>
      </c>
      <c r="O43" s="98" t="s">
        <v>33</v>
      </c>
      <c r="P43" s="99"/>
      <c r="Q43" s="4">
        <f aca="true" t="shared" si="10" ref="Q43:Q49">IF(E43="Egz.",1,0)</f>
        <v>0</v>
      </c>
      <c r="R43" s="4">
        <f>N43/D43</f>
        <v>27.5</v>
      </c>
    </row>
    <row r="44" spans="1:18" ht="15.75" thickBot="1">
      <c r="A44" s="57">
        <v>2</v>
      </c>
      <c r="B44" s="64" t="s">
        <v>65</v>
      </c>
      <c r="C44" s="100">
        <v>2</v>
      </c>
      <c r="D44" s="101">
        <v>2</v>
      </c>
      <c r="E44" s="94" t="s">
        <v>32</v>
      </c>
      <c r="F44" s="102"/>
      <c r="G44" s="103"/>
      <c r="H44" s="103">
        <v>20</v>
      </c>
      <c r="I44" s="104">
        <v>5</v>
      </c>
      <c r="J44" s="97">
        <v>30</v>
      </c>
      <c r="K44" s="51">
        <f>F44+G44+H44</f>
        <v>20</v>
      </c>
      <c r="L44" s="51">
        <f>F44+G44+H44+I44</f>
        <v>25</v>
      </c>
      <c r="M44" s="104">
        <v>30</v>
      </c>
      <c r="N44" s="51">
        <f>J44+L44</f>
        <v>55</v>
      </c>
      <c r="O44" s="105" t="s">
        <v>33</v>
      </c>
      <c r="P44" s="99"/>
      <c r="Q44" s="4">
        <f t="shared" si="10"/>
        <v>0</v>
      </c>
      <c r="R44" s="4">
        <f>N44/D44</f>
        <v>27.5</v>
      </c>
    </row>
    <row r="45" spans="1:18" ht="15.75" thickBot="1">
      <c r="A45" s="57">
        <v>3</v>
      </c>
      <c r="B45" s="64" t="s">
        <v>170</v>
      </c>
      <c r="C45" s="100">
        <v>2</v>
      </c>
      <c r="D45" s="101">
        <v>2</v>
      </c>
      <c r="E45" s="94" t="s">
        <v>32</v>
      </c>
      <c r="F45" s="102">
        <v>20</v>
      </c>
      <c r="G45" s="103"/>
      <c r="H45" s="103"/>
      <c r="I45" s="104">
        <v>3</v>
      </c>
      <c r="J45" s="97">
        <v>30</v>
      </c>
      <c r="K45" s="51">
        <f>F45+G45+H45</f>
        <v>20</v>
      </c>
      <c r="L45" s="51">
        <f>F45+G45+H45+I45</f>
        <v>23</v>
      </c>
      <c r="M45" s="104">
        <v>0</v>
      </c>
      <c r="N45" s="51">
        <f>J45+L45</f>
        <v>53</v>
      </c>
      <c r="O45" s="105" t="s">
        <v>33</v>
      </c>
      <c r="P45" s="99"/>
      <c r="Q45" s="4">
        <f t="shared" si="10"/>
        <v>0</v>
      </c>
      <c r="R45" s="4">
        <f>N45/D45</f>
        <v>26.5</v>
      </c>
    </row>
    <row r="46" spans="1:18" ht="15">
      <c r="A46" s="57">
        <v>4</v>
      </c>
      <c r="B46" s="64" t="s">
        <v>67</v>
      </c>
      <c r="C46" s="100">
        <v>3</v>
      </c>
      <c r="D46" s="101">
        <v>2</v>
      </c>
      <c r="E46" s="94" t="s">
        <v>32</v>
      </c>
      <c r="F46" s="102"/>
      <c r="G46" s="103"/>
      <c r="H46" s="103">
        <v>20</v>
      </c>
      <c r="I46" s="104">
        <v>5</v>
      </c>
      <c r="J46" s="97">
        <v>30</v>
      </c>
      <c r="K46" s="51">
        <f>F46+G46+H46</f>
        <v>20</v>
      </c>
      <c r="L46" s="51">
        <f>F46+G46+H46+I46</f>
        <v>25</v>
      </c>
      <c r="M46" s="104">
        <v>30</v>
      </c>
      <c r="N46" s="51">
        <f>J46+L46</f>
        <v>55</v>
      </c>
      <c r="O46" s="105" t="s">
        <v>33</v>
      </c>
      <c r="P46" s="99"/>
      <c r="Q46" s="4">
        <f t="shared" si="10"/>
        <v>0</v>
      </c>
      <c r="R46" s="4">
        <f>N46/D46</f>
        <v>27.5</v>
      </c>
    </row>
    <row r="47" spans="1:17" ht="16.5" thickBot="1">
      <c r="A47" s="106"/>
      <c r="B47" s="59" t="s">
        <v>68</v>
      </c>
      <c r="C47" s="107"/>
      <c r="D47" s="107"/>
      <c r="E47" s="108"/>
      <c r="F47" s="107"/>
      <c r="G47" s="107"/>
      <c r="H47" s="107"/>
      <c r="I47" s="107"/>
      <c r="J47" s="107"/>
      <c r="K47" s="109"/>
      <c r="L47" s="107"/>
      <c r="M47" s="107"/>
      <c r="N47" s="107"/>
      <c r="O47" s="107"/>
      <c r="P47" s="99"/>
      <c r="Q47" s="4">
        <f t="shared" si="10"/>
        <v>0</v>
      </c>
    </row>
    <row r="48" spans="1:18" s="242" customFormat="1" ht="15">
      <c r="A48" s="57">
        <v>1</v>
      </c>
      <c r="B48" s="58" t="s">
        <v>69</v>
      </c>
      <c r="C48" s="93">
        <v>1</v>
      </c>
      <c r="D48" s="110">
        <v>6</v>
      </c>
      <c r="E48" s="94" t="s">
        <v>32</v>
      </c>
      <c r="F48" s="95"/>
      <c r="G48" s="96"/>
      <c r="H48" s="111"/>
      <c r="I48" s="112">
        <v>52</v>
      </c>
      <c r="J48" s="97">
        <v>108</v>
      </c>
      <c r="K48" s="97">
        <f>F48+G48+H48</f>
        <v>0</v>
      </c>
      <c r="L48" s="97">
        <f>F48+G48+H48+I48</f>
        <v>52</v>
      </c>
      <c r="M48" s="97">
        <v>160</v>
      </c>
      <c r="N48" s="97">
        <f>J48+L48</f>
        <v>160</v>
      </c>
      <c r="O48" s="98" t="s">
        <v>33</v>
      </c>
      <c r="P48" s="99"/>
      <c r="Q48" s="113">
        <f t="shared" si="10"/>
        <v>0</v>
      </c>
      <c r="R48" s="113">
        <f>N48/D48</f>
        <v>26.666666666666668</v>
      </c>
    </row>
    <row r="49" spans="1:18" s="242" customFormat="1" ht="15.75" thickBot="1">
      <c r="A49" s="57">
        <v>2</v>
      </c>
      <c r="B49" s="58" t="s">
        <v>70</v>
      </c>
      <c r="C49" s="93">
        <v>3</v>
      </c>
      <c r="D49" s="110">
        <v>20</v>
      </c>
      <c r="E49" s="94"/>
      <c r="F49" s="114"/>
      <c r="G49" s="115"/>
      <c r="H49" s="116"/>
      <c r="I49" s="117">
        <v>200</v>
      </c>
      <c r="J49" s="118">
        <v>300</v>
      </c>
      <c r="K49" s="118">
        <f>F49+G49+H49</f>
        <v>0</v>
      </c>
      <c r="L49" s="118">
        <f>F49+G49+H49+I49</f>
        <v>200</v>
      </c>
      <c r="M49" s="118">
        <v>200</v>
      </c>
      <c r="N49" s="118">
        <f>J49+L49</f>
        <v>500</v>
      </c>
      <c r="O49" s="119" t="s">
        <v>33</v>
      </c>
      <c r="P49" s="99"/>
      <c r="Q49" s="113">
        <f t="shared" si="10"/>
        <v>0</v>
      </c>
      <c r="R49" s="113">
        <f>N49/D49</f>
        <v>25</v>
      </c>
    </row>
    <row r="50" spans="1:16" ht="15">
      <c r="A50" s="120"/>
      <c r="B50" s="121"/>
      <c r="C50" s="122"/>
      <c r="D50" s="123"/>
      <c r="E50" s="123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5"/>
    </row>
    <row r="51" spans="1:16" ht="15.75">
      <c r="A51" s="25"/>
      <c r="B51" s="126" t="s">
        <v>71</v>
      </c>
      <c r="C51" s="127"/>
      <c r="D51" s="57" t="s">
        <v>10</v>
      </c>
      <c r="E51" s="57" t="s">
        <v>72</v>
      </c>
      <c r="F51" s="128" t="s">
        <v>12</v>
      </c>
      <c r="G51" s="128" t="s">
        <v>13</v>
      </c>
      <c r="H51" s="128" t="s">
        <v>14</v>
      </c>
      <c r="I51" s="128" t="s">
        <v>15</v>
      </c>
      <c r="J51" s="128" t="s">
        <v>16</v>
      </c>
      <c r="K51" s="128" t="s">
        <v>17</v>
      </c>
      <c r="L51" s="57" t="s">
        <v>73</v>
      </c>
      <c r="M51" s="57" t="s">
        <v>19</v>
      </c>
      <c r="N51" s="57" t="s">
        <v>20</v>
      </c>
      <c r="O51" s="28"/>
      <c r="P51" s="129"/>
    </row>
    <row r="52" spans="1:16" ht="15.75">
      <c r="A52" s="25"/>
      <c r="B52" s="126" t="s">
        <v>74</v>
      </c>
      <c r="C52" s="132">
        <v>1</v>
      </c>
      <c r="D52" s="75">
        <f>SUMIF($C$14:$C$49,C52,$D$14:$D$49)</f>
        <v>30</v>
      </c>
      <c r="E52" s="75">
        <f>SUMIF($C$14:$C$49,C52,$Q$14:$Q$49)</f>
        <v>2</v>
      </c>
      <c r="F52" s="78">
        <f>SUMIF($C$14:$C$49,C52,$F$14:$F$49)</f>
        <v>98</v>
      </c>
      <c r="G52" s="78">
        <f>SUMIF($C$14:$C$49,C52,$G$14:$G$49)</f>
        <v>30</v>
      </c>
      <c r="H52" s="78">
        <f>SUMIF($C$14:$C$49,C52,$H$14:$H$49)</f>
        <v>120</v>
      </c>
      <c r="I52" s="78">
        <f>SUMIF($C$14:$C$49,C52,$I$14:$I$49)</f>
        <v>81</v>
      </c>
      <c r="J52" s="78">
        <f>SUMIF($C$14:$C$49,C52,$J$14:$J$49)</f>
        <v>532</v>
      </c>
      <c r="K52" s="78">
        <f>SUMIF($C$14:$C$49,C52,$K$14:$K$49)</f>
        <v>248</v>
      </c>
      <c r="L52" s="78">
        <f>SUMIF(C14:C49,C52,L14:L49)</f>
        <v>329</v>
      </c>
      <c r="M52" s="78">
        <f>SUMIF($C$14:$C$49,C52,$M$14:$M$49)</f>
        <v>340</v>
      </c>
      <c r="N52" s="78">
        <f>SUMIF($C$14:$C$49,C52,$N$14:$N$49)</f>
        <v>861</v>
      </c>
      <c r="O52" s="65"/>
      <c r="P52" s="46"/>
    </row>
    <row r="53" spans="1:16" ht="15.75">
      <c r="A53" s="25"/>
      <c r="B53" s="134" t="s">
        <v>75</v>
      </c>
      <c r="C53" s="135">
        <v>2</v>
      </c>
      <c r="D53" s="75">
        <f>SUMIF($C$14:$C$49,C53,$D$14:$D$49)</f>
        <v>30</v>
      </c>
      <c r="E53" s="75">
        <f>SUMIF($C$14:$C$49,C53,$Q$14:$Q$49)</f>
        <v>3</v>
      </c>
      <c r="F53" s="78">
        <f>SUMIF($C$14:$C$49,C53,$F$14:$F$49)</f>
        <v>140</v>
      </c>
      <c r="G53" s="78">
        <f>SUMIF($C$14:$C$49,C53,$G$14:$G$49)</f>
        <v>0</v>
      </c>
      <c r="H53" s="78">
        <f>SUMIF($C$14:$C$49,C53,$H$14:$H$49)</f>
        <v>160</v>
      </c>
      <c r="I53" s="78">
        <f>SUMIF($C$14:$C$49,C53,$I$14:$I$49)</f>
        <v>40</v>
      </c>
      <c r="J53" s="78">
        <f>SUMIF($C$14:$C$49,C53,$J$14:$J$49)</f>
        <v>544</v>
      </c>
      <c r="K53" s="78">
        <f>SUMIF($C$14:$C$49,C53,$K$14:$K$49)</f>
        <v>300</v>
      </c>
      <c r="L53" s="78">
        <f>SUMIF(C15:C50,C53,L15:L50)</f>
        <v>340</v>
      </c>
      <c r="M53" s="78">
        <f>SUMIF($C$14:$C$49,C53,$M$14:$M$49)</f>
        <v>240</v>
      </c>
      <c r="N53" s="78">
        <f>SUMIF($C$14:$C$49,C53,$N$14:$N$49)</f>
        <v>884</v>
      </c>
      <c r="O53" s="78"/>
      <c r="P53" s="46"/>
    </row>
    <row r="54" spans="1:16" ht="15.75">
      <c r="A54" s="25"/>
      <c r="B54" s="134" t="s">
        <v>76</v>
      </c>
      <c r="C54" s="135">
        <v>3</v>
      </c>
      <c r="D54" s="75">
        <f>SUMIF($C$14:$C$49,C54,$D$14:$D$49)</f>
        <v>30</v>
      </c>
      <c r="E54" s="75">
        <f>SUMIF($C$14:$C$49,C54,$Q$14:$Q$49)</f>
        <v>1</v>
      </c>
      <c r="F54" s="78">
        <f>SUMIF($C$14:$C$49,C54,$F$14:$F$49)</f>
        <v>30</v>
      </c>
      <c r="G54" s="78">
        <f>SUMIF($C$14:$C$49,C54,$G$14:$G$49)</f>
        <v>0</v>
      </c>
      <c r="H54" s="78">
        <f>SUMIF($C$14:$C$49,C54,$H$14:$H$49)</f>
        <v>80</v>
      </c>
      <c r="I54" s="78">
        <f>SUMIF($C$14:$C$49,C54,$I$14:$I$49)</f>
        <v>218</v>
      </c>
      <c r="J54" s="78">
        <f>SUMIF($C$14:$C$49,C54,$J$14:$J$49)</f>
        <v>467</v>
      </c>
      <c r="K54" s="78">
        <f>SUMIF($C$14:$C$49,C54,$K$14:$K$49)</f>
        <v>110</v>
      </c>
      <c r="L54" s="78">
        <f>SUMIF(C16:C50,C54,L16:L50)</f>
        <v>328</v>
      </c>
      <c r="M54" s="78">
        <f>SUMIF($C$14:$C$49,C54,$M$14:$M$49)</f>
        <v>320</v>
      </c>
      <c r="N54" s="78">
        <f>SUMIF($C$14:$C$49,C54,$N$14:$N$49)</f>
        <v>795</v>
      </c>
      <c r="O54" s="78"/>
      <c r="P54" s="46"/>
    </row>
    <row r="55" spans="1:19" ht="15.75">
      <c r="A55" s="25"/>
      <c r="B55" s="136" t="s">
        <v>77</v>
      </c>
      <c r="C55" s="137"/>
      <c r="D55" s="138">
        <f aca="true" t="shared" si="11" ref="D55:N55">SUM(D52:D54)</f>
        <v>90</v>
      </c>
      <c r="E55" s="138">
        <f t="shared" si="11"/>
        <v>6</v>
      </c>
      <c r="F55" s="138">
        <f t="shared" si="11"/>
        <v>268</v>
      </c>
      <c r="G55" s="138">
        <f t="shared" si="11"/>
        <v>30</v>
      </c>
      <c r="H55" s="138">
        <f t="shared" si="11"/>
        <v>360</v>
      </c>
      <c r="I55" s="138">
        <f t="shared" si="11"/>
        <v>339</v>
      </c>
      <c r="J55" s="138">
        <f t="shared" si="11"/>
        <v>1543</v>
      </c>
      <c r="K55" s="138">
        <f t="shared" si="11"/>
        <v>658</v>
      </c>
      <c r="L55" s="138">
        <f t="shared" si="11"/>
        <v>997</v>
      </c>
      <c r="M55" s="138">
        <f t="shared" si="11"/>
        <v>900</v>
      </c>
      <c r="N55" s="138">
        <f t="shared" si="11"/>
        <v>2540</v>
      </c>
      <c r="O55" s="138"/>
      <c r="P55" s="140"/>
      <c r="Q55" s="141"/>
      <c r="R55" s="141" t="s">
        <v>78</v>
      </c>
      <c r="S55">
        <f>N55/D55</f>
        <v>28.22222222222222</v>
      </c>
    </row>
    <row r="56" spans="1:18" ht="15">
      <c r="A56" s="25"/>
      <c r="B56" s="142"/>
      <c r="C56" s="142"/>
      <c r="D56" s="139"/>
      <c r="E56" s="139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41"/>
      <c r="R56" s="141"/>
    </row>
    <row r="57" ht="15.75" thickBot="1"/>
    <row r="58" spans="1:19" ht="15">
      <c r="A58" s="143" t="s">
        <v>79</v>
      </c>
      <c r="B58" s="144" t="s">
        <v>80</v>
      </c>
      <c r="C58" s="145"/>
      <c r="D58" s="301" t="s">
        <v>81</v>
      </c>
      <c r="E58" s="301"/>
      <c r="F58" s="302" t="s">
        <v>82</v>
      </c>
      <c r="G58" s="302"/>
      <c r="H58" s="146"/>
      <c r="I58" s="143" t="s">
        <v>83</v>
      </c>
      <c r="J58" s="147" t="s">
        <v>84</v>
      </c>
      <c r="K58" s="148"/>
      <c r="L58" s="148"/>
      <c r="M58" s="148"/>
      <c r="N58" s="148"/>
      <c r="O58" s="149"/>
      <c r="P58" s="150"/>
      <c r="Q58" s="151"/>
      <c r="R58" s="151"/>
      <c r="S58" s="152"/>
    </row>
    <row r="59" spans="1:19" ht="15">
      <c r="A59" s="153"/>
      <c r="B59" s="154" t="s">
        <v>85</v>
      </c>
      <c r="C59" s="155"/>
      <c r="D59" s="156" t="s">
        <v>86</v>
      </c>
      <c r="E59" s="157" t="s">
        <v>87</v>
      </c>
      <c r="F59" s="158" t="s">
        <v>86</v>
      </c>
      <c r="G59" s="159" t="s">
        <v>87</v>
      </c>
      <c r="H59" s="152"/>
      <c r="I59" s="160"/>
      <c r="J59" s="161" t="s">
        <v>88</v>
      </c>
      <c r="K59" s="162"/>
      <c r="L59" s="162"/>
      <c r="M59" s="162"/>
      <c r="N59" s="162"/>
      <c r="O59" s="163" t="s">
        <v>87</v>
      </c>
      <c r="P59" s="164"/>
      <c r="Q59" s="165"/>
      <c r="R59" s="166"/>
      <c r="S59" s="167"/>
    </row>
    <row r="60" spans="1:19" ht="15.75" thickBot="1">
      <c r="A60" s="168"/>
      <c r="B60" s="169" t="s">
        <v>89</v>
      </c>
      <c r="C60" s="170"/>
      <c r="D60" s="156" t="s">
        <v>90</v>
      </c>
      <c r="E60" s="171"/>
      <c r="F60" s="152"/>
      <c r="G60" s="172"/>
      <c r="H60" s="152"/>
      <c r="I60" s="160"/>
      <c r="J60" s="173" t="s">
        <v>91</v>
      </c>
      <c r="K60" s="174"/>
      <c r="L60" s="174"/>
      <c r="M60" s="174"/>
      <c r="N60" s="174"/>
      <c r="O60" s="175"/>
      <c r="P60" s="150"/>
      <c r="Q60" s="151"/>
      <c r="R60" s="151"/>
      <c r="S60" s="152"/>
    </row>
    <row r="61" spans="1:19" ht="15.75" thickBot="1">
      <c r="A61" s="168"/>
      <c r="B61" s="176" t="s">
        <v>92</v>
      </c>
      <c r="C61" s="177"/>
      <c r="D61" s="178">
        <f>D55</f>
        <v>90</v>
      </c>
      <c r="E61" s="179">
        <v>1</v>
      </c>
      <c r="F61" s="180">
        <f>N55</f>
        <v>2540</v>
      </c>
      <c r="G61" s="179">
        <v>1</v>
      </c>
      <c r="H61" s="152"/>
      <c r="I61" s="303" t="s">
        <v>178</v>
      </c>
      <c r="J61" s="303"/>
      <c r="K61" s="303"/>
      <c r="L61" s="303"/>
      <c r="M61" s="181"/>
      <c r="N61" s="181"/>
      <c r="O61" s="182"/>
      <c r="P61" s="183"/>
      <c r="Q61" s="184"/>
      <c r="R61" s="184"/>
      <c r="S61" s="152"/>
    </row>
    <row r="62" spans="1:19" ht="15.75" thickBot="1">
      <c r="A62" s="160">
        <v>1</v>
      </c>
      <c r="B62" s="185" t="s">
        <v>93</v>
      </c>
      <c r="C62" s="155"/>
      <c r="D62" s="304">
        <f>F62/S55</f>
        <v>35.32677165354331</v>
      </c>
      <c r="E62" s="305">
        <f>D62/D55</f>
        <v>0.3925196850393701</v>
      </c>
      <c r="F62" s="306">
        <f>L55</f>
        <v>997</v>
      </c>
      <c r="G62" s="305">
        <f>F62/N55</f>
        <v>0.39251968503937007</v>
      </c>
      <c r="H62" s="152"/>
      <c r="I62" s="186">
        <v>1</v>
      </c>
      <c r="J62" s="187" t="s">
        <v>177</v>
      </c>
      <c r="K62" s="152"/>
      <c r="L62" s="152"/>
      <c r="M62" s="152"/>
      <c r="N62" s="152"/>
      <c r="O62" s="289">
        <v>1</v>
      </c>
      <c r="P62" s="189"/>
      <c r="Q62" s="190"/>
      <c r="R62" s="190"/>
      <c r="S62" s="191"/>
    </row>
    <row r="63" spans="1:19" ht="15">
      <c r="A63" s="192"/>
      <c r="B63" s="193" t="s">
        <v>94</v>
      </c>
      <c r="C63" s="194"/>
      <c r="D63" s="304"/>
      <c r="E63" s="305"/>
      <c r="F63" s="306"/>
      <c r="G63" s="305"/>
      <c r="H63" s="152"/>
      <c r="I63" s="195"/>
      <c r="J63" s="187"/>
      <c r="K63" s="187"/>
      <c r="L63" s="152"/>
      <c r="M63" s="152"/>
      <c r="N63" s="152"/>
      <c r="O63" s="188"/>
      <c r="P63" s="189"/>
      <c r="Q63" s="190"/>
      <c r="R63" s="190"/>
      <c r="S63" s="152"/>
    </row>
    <row r="64" spans="1:19" ht="15">
      <c r="A64" s="196">
        <v>2</v>
      </c>
      <c r="B64" s="197" t="s">
        <v>95</v>
      </c>
      <c r="C64" s="198"/>
      <c r="D64" s="211">
        <f>SUM(D23:D30)</f>
        <v>17.5</v>
      </c>
      <c r="E64" s="200">
        <f>D64/D55</f>
        <v>0.19444444444444445</v>
      </c>
      <c r="F64" s="201">
        <f>SUM(N23:N30)</f>
        <v>525</v>
      </c>
      <c r="G64" s="200">
        <f>F64/N55</f>
        <v>0.20669291338582677</v>
      </c>
      <c r="H64" s="152"/>
      <c r="I64" s="195"/>
      <c r="J64" s="152"/>
      <c r="K64" s="152"/>
      <c r="L64" s="152"/>
      <c r="M64" s="152"/>
      <c r="N64" s="152"/>
      <c r="O64" s="202"/>
      <c r="P64" s="189"/>
      <c r="Q64" s="190"/>
      <c r="R64" s="190"/>
      <c r="S64" s="152"/>
    </row>
    <row r="65" spans="1:19" ht="15">
      <c r="A65" s="203">
        <v>3</v>
      </c>
      <c r="B65" s="204" t="s">
        <v>96</v>
      </c>
      <c r="C65" s="205"/>
      <c r="D65" s="297">
        <f>F65/S55</f>
        <v>31.88976377952756</v>
      </c>
      <c r="E65" s="295">
        <f>D65/D55</f>
        <v>0.3543307086614173</v>
      </c>
      <c r="F65" s="296">
        <f>M55</f>
        <v>900</v>
      </c>
      <c r="G65" s="295">
        <f>F65/N55</f>
        <v>0.3543307086614173</v>
      </c>
      <c r="H65" s="152"/>
      <c r="I65" s="195"/>
      <c r="J65" s="290"/>
      <c r="K65" s="290"/>
      <c r="L65" s="290"/>
      <c r="M65" s="207"/>
      <c r="N65" s="207"/>
      <c r="O65" s="208"/>
      <c r="P65" s="209"/>
      <c r="Q65" s="210"/>
      <c r="R65" s="210"/>
      <c r="S65" s="152"/>
    </row>
    <row r="66" spans="1:19" ht="15">
      <c r="A66" s="192"/>
      <c r="B66" s="193" t="s">
        <v>97</v>
      </c>
      <c r="C66" s="194"/>
      <c r="D66" s="297"/>
      <c r="E66" s="295"/>
      <c r="F66" s="296"/>
      <c r="G66" s="295"/>
      <c r="H66" s="152"/>
      <c r="I66" s="195"/>
      <c r="J66" s="298"/>
      <c r="K66" s="298"/>
      <c r="L66" s="298"/>
      <c r="M66" s="207"/>
      <c r="N66" s="207"/>
      <c r="O66" s="208"/>
      <c r="P66" s="209"/>
      <c r="Q66" s="210"/>
      <c r="R66" s="210"/>
      <c r="S66" s="152"/>
    </row>
    <row r="67" spans="1:19" ht="15">
      <c r="A67" s="203">
        <v>4</v>
      </c>
      <c r="B67" s="204" t="s">
        <v>98</v>
      </c>
      <c r="C67" s="205"/>
      <c r="D67" s="294">
        <f>SUM(D14:D21)</f>
        <v>8</v>
      </c>
      <c r="E67" s="295">
        <f>D67/D55</f>
        <v>0.08888888888888889</v>
      </c>
      <c r="F67" s="296">
        <f>SUM(N14:N21)</f>
        <v>222</v>
      </c>
      <c r="G67" s="295">
        <f>F67/N55</f>
        <v>0.08740157480314961</v>
      </c>
      <c r="H67" s="152"/>
      <c r="I67" s="195"/>
      <c r="J67" s="290"/>
      <c r="K67" s="290"/>
      <c r="L67" s="290"/>
      <c r="M67" s="207"/>
      <c r="N67" s="207"/>
      <c r="O67" s="212"/>
      <c r="P67" s="209"/>
      <c r="Q67" s="210"/>
      <c r="R67" s="210"/>
      <c r="S67" s="152"/>
    </row>
    <row r="68" spans="1:19" ht="15">
      <c r="A68" s="192"/>
      <c r="B68" s="193" t="s">
        <v>99</v>
      </c>
      <c r="C68" s="194"/>
      <c r="D68" s="294"/>
      <c r="E68" s="295"/>
      <c r="F68" s="296"/>
      <c r="G68" s="295"/>
      <c r="H68" s="152"/>
      <c r="I68" s="195"/>
      <c r="J68" s="290"/>
      <c r="K68" s="290"/>
      <c r="L68" s="290"/>
      <c r="M68" s="207"/>
      <c r="N68" s="207"/>
      <c r="O68" s="212"/>
      <c r="P68" s="209"/>
      <c r="Q68" s="210"/>
      <c r="R68" s="210"/>
      <c r="S68" s="152"/>
    </row>
    <row r="69" spans="1:19" ht="15">
      <c r="A69" s="192">
        <v>5</v>
      </c>
      <c r="B69" s="193" t="s">
        <v>100</v>
      </c>
      <c r="C69" s="194"/>
      <c r="D69" s="213">
        <f>SUMIF(P15:P50,"h",D15:D50)</f>
        <v>5</v>
      </c>
      <c r="E69" s="214">
        <f>D69/D55</f>
        <v>0.05555555555555555</v>
      </c>
      <c r="F69" s="213">
        <f>SUMIF(P15:P50,"h",N15:N50)</f>
        <v>144</v>
      </c>
      <c r="G69" s="214">
        <f>F69/N55</f>
        <v>0.05669291338582677</v>
      </c>
      <c r="H69" s="152"/>
      <c r="I69" s="195"/>
      <c r="J69" s="206"/>
      <c r="K69" s="207"/>
      <c r="L69" s="207"/>
      <c r="M69" s="207"/>
      <c r="N69" s="207"/>
      <c r="O69" s="212"/>
      <c r="P69" s="209"/>
      <c r="Q69" s="210"/>
      <c r="R69" s="210"/>
      <c r="S69" s="152"/>
    </row>
    <row r="70" spans="1:19" ht="15">
      <c r="A70" s="215">
        <v>6</v>
      </c>
      <c r="B70" s="197" t="s">
        <v>101</v>
      </c>
      <c r="C70" s="198"/>
      <c r="D70" s="199">
        <f>SUMIF(O14:O49,"f",D14:D49)+SUMIF(O14:O49,"o/f",D14:D49)</f>
        <v>51</v>
      </c>
      <c r="E70" s="200">
        <f>D70/D55</f>
        <v>0.5666666666666667</v>
      </c>
      <c r="F70" s="199">
        <f>SUMIF(O14:O49,"f",N14:N49)+SUMIF(O14:O49,"o/f",N14:N49)</f>
        <v>1382</v>
      </c>
      <c r="G70" s="200">
        <f>F70/N55</f>
        <v>0.5440944881889764</v>
      </c>
      <c r="H70" s="152"/>
      <c r="I70" s="195"/>
      <c r="J70" s="290"/>
      <c r="K70" s="290"/>
      <c r="L70" s="290"/>
      <c r="M70" s="207"/>
      <c r="N70" s="207"/>
      <c r="O70" s="212"/>
      <c r="P70" s="209"/>
      <c r="Q70" s="210"/>
      <c r="R70" s="210"/>
      <c r="S70" s="152"/>
    </row>
    <row r="71" spans="1:19" ht="15">
      <c r="A71" s="216">
        <v>7</v>
      </c>
      <c r="B71" s="197" t="s">
        <v>102</v>
      </c>
      <c r="C71" s="198"/>
      <c r="D71" s="199">
        <f>D48</f>
        <v>6</v>
      </c>
      <c r="E71" s="200">
        <f>D71/D55</f>
        <v>0.06666666666666667</v>
      </c>
      <c r="F71" s="201">
        <f>N48</f>
        <v>160</v>
      </c>
      <c r="G71" s="200">
        <f>F71/N55</f>
        <v>0.06299212598425197</v>
      </c>
      <c r="I71" s="217"/>
      <c r="J71" s="291"/>
      <c r="K71" s="291"/>
      <c r="L71" s="291"/>
      <c r="M71" s="218"/>
      <c r="N71" s="218"/>
      <c r="O71" s="219"/>
      <c r="P71" s="209"/>
      <c r="Q71" s="210"/>
      <c r="R71" s="210"/>
      <c r="S71" s="152"/>
    </row>
    <row r="72" spans="1:19" ht="15.75" thickBot="1">
      <c r="A72" s="220"/>
      <c r="B72" s="221"/>
      <c r="C72" s="222"/>
      <c r="D72" s="223"/>
      <c r="E72" s="224"/>
      <c r="F72" s="225"/>
      <c r="G72" s="224"/>
      <c r="I72" s="292" t="s">
        <v>103</v>
      </c>
      <c r="J72" s="292"/>
      <c r="K72" s="292"/>
      <c r="L72" s="292"/>
      <c r="M72" s="226"/>
      <c r="N72" s="226"/>
      <c r="O72" s="227"/>
      <c r="P72" s="209"/>
      <c r="Q72" s="210"/>
      <c r="R72" s="210"/>
      <c r="S72" s="152"/>
    </row>
    <row r="74" spans="1:15" ht="15">
      <c r="A74" s="293" t="s">
        <v>104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</row>
    <row r="75" spans="1:15" ht="15">
      <c r="A75" s="228" t="s">
        <v>105</v>
      </c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</row>
    <row r="76" spans="1:15" ht="15">
      <c r="A76" s="228" t="s">
        <v>106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</row>
    <row r="77" spans="1:12" ht="15">
      <c r="A77" s="230" t="s">
        <v>107</v>
      </c>
      <c r="B77" s="231"/>
      <c r="C77" s="232"/>
      <c r="D77" s="231"/>
      <c r="E77" s="233"/>
      <c r="F77" s="231"/>
      <c r="G77" s="231"/>
      <c r="H77" s="231"/>
      <c r="I77" s="231"/>
      <c r="J77" s="231"/>
      <c r="K77" s="231"/>
      <c r="L77" s="231"/>
    </row>
    <row r="78" spans="1:12" ht="15">
      <c r="A78" s="230" t="s">
        <v>108</v>
      </c>
      <c r="B78" s="231"/>
      <c r="C78" s="232"/>
      <c r="D78" s="231"/>
      <c r="E78" s="233"/>
      <c r="F78" s="231"/>
      <c r="G78" s="231"/>
      <c r="H78" s="231"/>
      <c r="I78" s="231"/>
      <c r="J78" s="231"/>
      <c r="K78" s="231"/>
      <c r="L78" s="231"/>
    </row>
    <row r="79" spans="1:12" ht="15">
      <c r="A79" s="230" t="s">
        <v>109</v>
      </c>
      <c r="B79" s="231"/>
      <c r="C79" s="232"/>
      <c r="D79" s="231"/>
      <c r="E79" s="233"/>
      <c r="F79" s="231"/>
      <c r="G79" s="231"/>
      <c r="H79" s="231"/>
      <c r="I79" s="231"/>
      <c r="J79" s="231"/>
      <c r="K79" s="231"/>
      <c r="L79" s="231"/>
    </row>
    <row r="80" spans="1:12" ht="15">
      <c r="A80" s="230" t="s">
        <v>110</v>
      </c>
      <c r="B80" s="231"/>
      <c r="C80" s="232"/>
      <c r="D80" s="231"/>
      <c r="E80" s="233"/>
      <c r="F80" s="231"/>
      <c r="G80" s="231"/>
      <c r="H80" s="231"/>
      <c r="I80" s="231"/>
      <c r="J80" s="231"/>
      <c r="K80" s="231"/>
      <c r="L80" s="231"/>
    </row>
    <row r="81" spans="1:12" ht="15">
      <c r="A81" s="231"/>
      <c r="B81" s="231"/>
      <c r="C81" s="232"/>
      <c r="D81" s="231"/>
      <c r="E81" s="233"/>
      <c r="F81" s="231"/>
      <c r="G81" s="231"/>
      <c r="H81" s="231"/>
      <c r="I81" s="231"/>
      <c r="J81" s="231"/>
      <c r="K81" s="231"/>
      <c r="L81" s="231"/>
    </row>
    <row r="82" spans="1:12" ht="15">
      <c r="A82" s="234" t="s">
        <v>111</v>
      </c>
      <c r="B82" s="231"/>
      <c r="C82" s="232"/>
      <c r="D82" s="231"/>
      <c r="E82" s="233"/>
      <c r="F82" s="231"/>
      <c r="G82" s="231"/>
      <c r="H82" s="231"/>
      <c r="I82" s="231"/>
      <c r="J82" s="231"/>
      <c r="K82" s="231"/>
      <c r="L82" s="231"/>
    </row>
    <row r="83" spans="1:12" ht="15">
      <c r="A83" s="235" t="s">
        <v>112</v>
      </c>
      <c r="B83" s="231"/>
      <c r="C83" s="232"/>
      <c r="D83" s="231"/>
      <c r="E83" s="233"/>
      <c r="F83" s="231"/>
      <c r="G83" s="231"/>
      <c r="H83" s="231"/>
      <c r="I83" s="231"/>
      <c r="J83" s="231"/>
      <c r="K83" s="231"/>
      <c r="L83" s="231"/>
    </row>
    <row r="84" spans="1:12" ht="15">
      <c r="A84" s="236" t="s">
        <v>113</v>
      </c>
      <c r="B84" s="231"/>
      <c r="C84" s="232"/>
      <c r="D84" s="231"/>
      <c r="E84" s="233"/>
      <c r="F84" s="231"/>
      <c r="G84" s="231"/>
      <c r="H84" s="231"/>
      <c r="I84" s="231"/>
      <c r="J84" s="231"/>
      <c r="K84" s="231"/>
      <c r="L84" s="231"/>
    </row>
    <row r="85" spans="1:12" ht="15">
      <c r="A85" s="237" t="s">
        <v>114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7" t="s">
        <v>115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7" t="s">
        <v>116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7" t="s">
        <v>117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8" t="s">
        <v>118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7" t="s">
        <v>119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7" t="s">
        <v>120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0" t="s">
        <v>121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1"/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8" t="s">
        <v>122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123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7" t="s">
        <v>124</v>
      </c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7" t="s">
        <v>125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</sheetData>
  <sheetProtection/>
  <mergeCells count="25">
    <mergeCell ref="T8:AH8"/>
    <mergeCell ref="B13:I13"/>
    <mergeCell ref="D58:E58"/>
    <mergeCell ref="F58:G58"/>
    <mergeCell ref="I61:L61"/>
    <mergeCell ref="D62:D63"/>
    <mergeCell ref="E62:E63"/>
    <mergeCell ref="F62:F63"/>
    <mergeCell ref="G62:G63"/>
    <mergeCell ref="D65:D66"/>
    <mergeCell ref="E65:E66"/>
    <mergeCell ref="F65:F66"/>
    <mergeCell ref="G65:G66"/>
    <mergeCell ref="J65:L65"/>
    <mergeCell ref="J66:L66"/>
    <mergeCell ref="J70:L70"/>
    <mergeCell ref="J71:L71"/>
    <mergeCell ref="I72:L72"/>
    <mergeCell ref="A74:O74"/>
    <mergeCell ref="D67:D68"/>
    <mergeCell ref="E67:E68"/>
    <mergeCell ref="F67:F68"/>
    <mergeCell ref="G67:G68"/>
    <mergeCell ref="J67:L67"/>
    <mergeCell ref="J68:L68"/>
  </mergeCells>
  <printOptions/>
  <pageMargins left="0.7" right="0.7" top="0.75" bottom="0.75" header="0.3" footer="0.3"/>
  <pageSetup fitToHeight="0" horizontalDpi="300" verticalDpi="300" orientation="landscape" paperSize="9" r:id="rId1"/>
  <headerFooter>
    <oddHeader>&amp;RZałącznik nr 2 do Uchwały nr 24 Rady WMiI z dnia 23 marca 2018 roku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6"/>
  <sheetViews>
    <sheetView workbookViewId="0" topLeftCell="A55">
      <selection activeCell="J76" sqref="J76:L76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5" width="6.7109375" style="0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6" ht="15.75">
      <c r="A1" s="239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 t="s">
        <v>166</v>
      </c>
      <c r="M3" s="2"/>
      <c r="N3" s="2"/>
      <c r="O3" s="2"/>
      <c r="P3" s="6"/>
    </row>
    <row r="4" spans="2:16" ht="15.75">
      <c r="B4" s="10" t="s">
        <v>172</v>
      </c>
      <c r="C4"/>
      <c r="E4"/>
      <c r="P4" s="6"/>
    </row>
    <row r="5" spans="2:16" ht="15.75">
      <c r="B5" s="10" t="s">
        <v>2</v>
      </c>
      <c r="C5"/>
      <c r="E5"/>
      <c r="P5" s="6"/>
    </row>
    <row r="6" spans="2:16" ht="15.75">
      <c r="B6" s="10" t="s">
        <v>3</v>
      </c>
      <c r="C6"/>
      <c r="E6"/>
      <c r="P6" s="6"/>
    </row>
    <row r="7" spans="2:16" ht="15.75">
      <c r="B7" s="10" t="s">
        <v>176</v>
      </c>
      <c r="C7"/>
      <c r="E7"/>
      <c r="P7" s="6"/>
    </row>
    <row r="8" spans="2:16" ht="15.75">
      <c r="B8" s="10"/>
      <c r="C8"/>
      <c r="E8"/>
      <c r="P8" s="6"/>
    </row>
    <row r="9" spans="1:16" ht="15">
      <c r="A9" s="11" t="s">
        <v>4</v>
      </c>
      <c r="B9" s="12" t="s">
        <v>5</v>
      </c>
      <c r="C9" s="11"/>
      <c r="D9" s="11" t="s">
        <v>6</v>
      </c>
      <c r="E9" s="13" t="s">
        <v>7</v>
      </c>
      <c r="F9" s="14" t="s">
        <v>8</v>
      </c>
      <c r="G9" s="15"/>
      <c r="H9" s="15"/>
      <c r="I9" s="15"/>
      <c r="J9" s="15"/>
      <c r="K9" s="15"/>
      <c r="L9" s="15"/>
      <c r="M9" s="15"/>
      <c r="N9" s="15"/>
      <c r="O9" s="16"/>
      <c r="P9" s="17"/>
    </row>
    <row r="10" spans="1:16" ht="15">
      <c r="A10" s="18"/>
      <c r="B10" s="19"/>
      <c r="C10" s="20" t="s">
        <v>9</v>
      </c>
      <c r="D10" s="20" t="s">
        <v>10</v>
      </c>
      <c r="E10" s="21" t="s">
        <v>11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</row>
    <row r="11" spans="1:16" ht="15">
      <c r="A11" s="18"/>
      <c r="B11" s="25"/>
      <c r="C11" s="26"/>
      <c r="D11" s="18"/>
      <c r="E11" s="21" t="s">
        <v>9</v>
      </c>
      <c r="F11" s="27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7" t="s">
        <v>17</v>
      </c>
      <c r="L11" s="28" t="s">
        <v>18</v>
      </c>
      <c r="M11" s="28" t="s">
        <v>19</v>
      </c>
      <c r="N11" s="28" t="s">
        <v>20</v>
      </c>
      <c r="O11" s="28" t="s">
        <v>21</v>
      </c>
      <c r="P11" s="29" t="s">
        <v>22</v>
      </c>
    </row>
    <row r="12" spans="1:16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</row>
    <row r="13" spans="1:16" ht="15.75">
      <c r="A13" s="27"/>
      <c r="B13" s="300" t="s">
        <v>23</v>
      </c>
      <c r="C13" s="300"/>
      <c r="D13" s="300"/>
      <c r="E13" s="300"/>
      <c r="F13" s="300"/>
      <c r="G13" s="300"/>
      <c r="H13" s="300"/>
      <c r="I13" s="300"/>
      <c r="J13" s="33"/>
      <c r="K13" s="33"/>
      <c r="L13" s="33"/>
      <c r="M13" s="33"/>
      <c r="N13" s="33"/>
      <c r="O13" s="33"/>
      <c r="P13" s="34"/>
    </row>
    <row r="14" spans="1:18" ht="15">
      <c r="A14" s="35">
        <v>1</v>
      </c>
      <c r="B14" s="36" t="s">
        <v>24</v>
      </c>
      <c r="C14" s="37">
        <v>1</v>
      </c>
      <c r="D14" s="38">
        <v>0.25</v>
      </c>
      <c r="E14" s="39" t="s">
        <v>25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26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</row>
    <row r="15" spans="1:18" ht="15">
      <c r="A15" s="35">
        <v>2</v>
      </c>
      <c r="B15" s="36" t="s">
        <v>27</v>
      </c>
      <c r="C15" s="37">
        <v>1</v>
      </c>
      <c r="D15" s="38">
        <v>0.25</v>
      </c>
      <c r="E15" s="39" t="s">
        <v>25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26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28</v>
      </c>
      <c r="C16" s="37">
        <v>1</v>
      </c>
      <c r="D16" s="38">
        <v>0.5</v>
      </c>
      <c r="E16" s="39" t="s">
        <v>25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26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29</v>
      </c>
      <c r="C17" s="54">
        <v>1</v>
      </c>
      <c r="D17" s="38">
        <v>0.5</v>
      </c>
      <c r="E17" s="39" t="s">
        <v>25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26</v>
      </c>
      <c r="P17" s="46"/>
      <c r="Q17" s="4">
        <f t="shared" si="3"/>
        <v>0</v>
      </c>
      <c r="R17" s="4">
        <f t="shared" si="4"/>
        <v>28</v>
      </c>
    </row>
    <row r="18" spans="1:18" ht="15">
      <c r="A18" s="35">
        <v>5</v>
      </c>
      <c r="B18" s="55" t="s">
        <v>31</v>
      </c>
      <c r="C18" s="56">
        <v>1</v>
      </c>
      <c r="D18" s="38">
        <v>2</v>
      </c>
      <c r="E18" s="39" t="s">
        <v>32</v>
      </c>
      <c r="F18" s="47">
        <v>16</v>
      </c>
      <c r="G18" s="48"/>
      <c r="H18" s="49"/>
      <c r="I18" s="50">
        <v>1</v>
      </c>
      <c r="J18" s="51">
        <v>40</v>
      </c>
      <c r="K18" s="51">
        <f>F18+G18+H18</f>
        <v>16</v>
      </c>
      <c r="L18" s="51">
        <f>F18+G18+H18+I18</f>
        <v>17</v>
      </c>
      <c r="M18" s="51">
        <v>0</v>
      </c>
      <c r="N18" s="51">
        <f>J18+L18</f>
        <v>57</v>
      </c>
      <c r="O18" s="52" t="s">
        <v>33</v>
      </c>
      <c r="P18" s="46" t="s">
        <v>34</v>
      </c>
      <c r="Q18" s="113">
        <f>IF(E18="Egz.",1,0)</f>
        <v>0</v>
      </c>
      <c r="R18" s="113">
        <f>N18/D18</f>
        <v>28.5</v>
      </c>
    </row>
    <row r="19" spans="1:18" ht="15">
      <c r="A19" s="57">
        <v>6</v>
      </c>
      <c r="B19" s="58" t="s">
        <v>36</v>
      </c>
      <c r="C19" s="56">
        <v>1</v>
      </c>
      <c r="D19" s="38">
        <v>2</v>
      </c>
      <c r="E19" s="39" t="s">
        <v>32</v>
      </c>
      <c r="F19" s="47"/>
      <c r="G19" s="48">
        <v>30</v>
      </c>
      <c r="H19" s="49"/>
      <c r="I19" s="50">
        <v>1</v>
      </c>
      <c r="J19" s="51">
        <v>29</v>
      </c>
      <c r="K19" s="51">
        <f>F19+G19+H19</f>
        <v>30</v>
      </c>
      <c r="L19" s="51">
        <f>F19+G19+H19+I19</f>
        <v>31</v>
      </c>
      <c r="M19" s="51">
        <v>0</v>
      </c>
      <c r="N19" s="51">
        <f>J19+L19</f>
        <v>60</v>
      </c>
      <c r="O19" s="52" t="s">
        <v>26</v>
      </c>
      <c r="P19" s="46"/>
      <c r="Q19" s="113">
        <f>IF(E19="Egz.",1,0)</f>
        <v>0</v>
      </c>
      <c r="R19" s="113">
        <f>N19/D19</f>
        <v>30</v>
      </c>
    </row>
    <row r="20" spans="1:18" ht="15">
      <c r="A20" s="35">
        <v>7</v>
      </c>
      <c r="B20" s="55" t="s">
        <v>30</v>
      </c>
      <c r="C20" s="56">
        <v>2</v>
      </c>
      <c r="D20" s="38">
        <v>0.5</v>
      </c>
      <c r="E20" s="39" t="s">
        <v>25</v>
      </c>
      <c r="F20" s="47">
        <v>4</v>
      </c>
      <c r="G20" s="48"/>
      <c r="H20" s="49"/>
      <c r="I20" s="50">
        <v>4</v>
      </c>
      <c r="J20" s="51">
        <v>6</v>
      </c>
      <c r="K20" s="51">
        <f>F20+G20+H20</f>
        <v>4</v>
      </c>
      <c r="L20" s="51">
        <f>F20+G20+H20+I20</f>
        <v>8</v>
      </c>
      <c r="M20" s="51">
        <v>0</v>
      </c>
      <c r="N20" s="51">
        <f>J20+L20</f>
        <v>14</v>
      </c>
      <c r="O20" s="52" t="s">
        <v>26</v>
      </c>
      <c r="P20" s="46"/>
      <c r="Q20" s="4">
        <f>IF(E20="Egz.",1,0)</f>
        <v>0</v>
      </c>
      <c r="R20" s="4">
        <f>N20/D20</f>
        <v>28</v>
      </c>
    </row>
    <row r="21" spans="1:18" ht="15">
      <c r="A21" s="35">
        <v>8</v>
      </c>
      <c r="B21" s="55" t="s">
        <v>35</v>
      </c>
      <c r="C21" s="56">
        <v>2</v>
      </c>
      <c r="D21" s="38">
        <v>2</v>
      </c>
      <c r="E21" s="39" t="s">
        <v>32</v>
      </c>
      <c r="F21" s="47">
        <v>16</v>
      </c>
      <c r="G21" s="48"/>
      <c r="H21" s="49"/>
      <c r="I21" s="50">
        <v>1</v>
      </c>
      <c r="J21" s="51">
        <v>40</v>
      </c>
      <c r="K21" s="51">
        <f t="shared" si="0"/>
        <v>16</v>
      </c>
      <c r="L21" s="51">
        <f t="shared" si="1"/>
        <v>17</v>
      </c>
      <c r="M21" s="51">
        <v>0</v>
      </c>
      <c r="N21" s="51">
        <f t="shared" si="2"/>
        <v>57</v>
      </c>
      <c r="O21" s="52" t="s">
        <v>33</v>
      </c>
      <c r="P21" s="46" t="s">
        <v>34</v>
      </c>
      <c r="Q21" s="113">
        <f t="shared" si="3"/>
        <v>0</v>
      </c>
      <c r="R21" s="113">
        <f t="shared" si="4"/>
        <v>28.5</v>
      </c>
    </row>
    <row r="22" spans="1:16" ht="16.5" thickBot="1">
      <c r="A22" s="57"/>
      <c r="B22" s="59" t="s">
        <v>37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</row>
    <row r="23" spans="1:18" ht="15">
      <c r="A23" s="63">
        <v>1</v>
      </c>
      <c r="B23" s="64" t="s">
        <v>38</v>
      </c>
      <c r="C23" s="56">
        <v>1</v>
      </c>
      <c r="D23" s="65">
        <v>3</v>
      </c>
      <c r="E23" s="66" t="s">
        <v>7</v>
      </c>
      <c r="F23" s="67">
        <v>10</v>
      </c>
      <c r="G23" s="68"/>
      <c r="H23" s="69">
        <v>20</v>
      </c>
      <c r="I23" s="70">
        <v>3</v>
      </c>
      <c r="J23" s="71">
        <v>57</v>
      </c>
      <c r="K23" s="44">
        <f>F23+G23+H23</f>
        <v>30</v>
      </c>
      <c r="L23" s="44">
        <f>F23+G23+H23+I23</f>
        <v>33</v>
      </c>
      <c r="M23" s="44">
        <v>30</v>
      </c>
      <c r="N23" s="44">
        <f>J23+L23</f>
        <v>90</v>
      </c>
      <c r="O23" s="72" t="s">
        <v>26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39</v>
      </c>
      <c r="C24" s="56">
        <v>1</v>
      </c>
      <c r="D24" s="38">
        <v>3.5</v>
      </c>
      <c r="E24" s="39" t="s">
        <v>7</v>
      </c>
      <c r="F24" s="47">
        <v>20</v>
      </c>
      <c r="G24" s="48"/>
      <c r="H24" s="73">
        <v>20</v>
      </c>
      <c r="I24" s="50">
        <v>2</v>
      </c>
      <c r="J24" s="51">
        <v>63</v>
      </c>
      <c r="K24" s="51">
        <f>F24+G24+H24</f>
        <v>40</v>
      </c>
      <c r="L24" s="51">
        <f>F24+G24+H24+I24</f>
        <v>42</v>
      </c>
      <c r="M24" s="51">
        <v>30</v>
      </c>
      <c r="N24" s="51">
        <f>J24+L24</f>
        <v>105</v>
      </c>
      <c r="O24" s="52" t="s">
        <v>33</v>
      </c>
      <c r="P24" s="46" t="s">
        <v>40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41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42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44</v>
      </c>
      <c r="C27" s="80">
        <v>1</v>
      </c>
      <c r="D27" s="65">
        <v>1</v>
      </c>
      <c r="E27" s="66" t="s">
        <v>32</v>
      </c>
      <c r="F27" s="74">
        <v>10</v>
      </c>
      <c r="G27" s="75"/>
      <c r="H27" s="76"/>
      <c r="I27" s="77">
        <v>0</v>
      </c>
      <c r="J27" s="78">
        <v>20</v>
      </c>
      <c r="K27" s="51">
        <f>F27+G27+H27</f>
        <v>10</v>
      </c>
      <c r="L27" s="51">
        <f>F27+G27+H27+I27</f>
        <v>10</v>
      </c>
      <c r="M27" s="51">
        <v>0</v>
      </c>
      <c r="N27" s="51">
        <f>J27+L27</f>
        <v>30</v>
      </c>
      <c r="O27" s="79" t="s">
        <v>26</v>
      </c>
      <c r="P27" s="46" t="s">
        <v>34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43</v>
      </c>
      <c r="C28" s="80">
        <v>2</v>
      </c>
      <c r="D28" s="65">
        <v>3</v>
      </c>
      <c r="E28" s="66" t="s">
        <v>32</v>
      </c>
      <c r="F28" s="74">
        <v>10</v>
      </c>
      <c r="G28" s="75"/>
      <c r="H28" s="76">
        <v>20</v>
      </c>
      <c r="I28" s="77">
        <v>3</v>
      </c>
      <c r="J28" s="78">
        <v>57</v>
      </c>
      <c r="K28" s="51">
        <f>F28+G28+H28</f>
        <v>30</v>
      </c>
      <c r="L28" s="51">
        <f>F28+G28+H28+I28</f>
        <v>33</v>
      </c>
      <c r="M28" s="51">
        <v>30</v>
      </c>
      <c r="N28" s="51">
        <f>J28+L28</f>
        <v>90</v>
      </c>
      <c r="O28" s="79" t="s">
        <v>26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45</v>
      </c>
      <c r="C29" s="80">
        <v>2</v>
      </c>
      <c r="D29" s="65">
        <v>3</v>
      </c>
      <c r="E29" s="39" t="s">
        <v>32</v>
      </c>
      <c r="F29" s="74">
        <v>10</v>
      </c>
      <c r="G29" s="75"/>
      <c r="H29" s="76">
        <v>20</v>
      </c>
      <c r="I29" s="77">
        <v>3</v>
      </c>
      <c r="J29" s="78">
        <v>57</v>
      </c>
      <c r="K29" s="51">
        <f>F29+G29+H29</f>
        <v>30</v>
      </c>
      <c r="L29" s="51">
        <f>F29+G29+H29+I29</f>
        <v>33</v>
      </c>
      <c r="M29" s="51">
        <v>30</v>
      </c>
      <c r="N29" s="51">
        <f>J29+L29</f>
        <v>90</v>
      </c>
      <c r="O29" s="79" t="s">
        <v>26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46</v>
      </c>
      <c r="C30" s="56">
        <v>2</v>
      </c>
      <c r="D30" s="38">
        <v>4</v>
      </c>
      <c r="E30" s="39" t="s">
        <v>7</v>
      </c>
      <c r="F30" s="47">
        <v>20</v>
      </c>
      <c r="G30" s="48"/>
      <c r="H30" s="73">
        <v>20</v>
      </c>
      <c r="I30" s="50">
        <v>5</v>
      </c>
      <c r="J30" s="51">
        <v>75</v>
      </c>
      <c r="K30" s="51">
        <f>F30+G30+H30</f>
        <v>40</v>
      </c>
      <c r="L30" s="51">
        <f>F30+G30+H30+I30</f>
        <v>45</v>
      </c>
      <c r="M30" s="51">
        <v>30</v>
      </c>
      <c r="N30" s="51">
        <f>J30+L30</f>
        <v>120</v>
      </c>
      <c r="O30" s="52" t="s">
        <v>26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84"/>
      <c r="B31" s="59" t="s">
        <v>47</v>
      </c>
      <c r="C31" s="60"/>
      <c r="D31" s="60"/>
      <c r="E31" s="61"/>
      <c r="F31" s="60"/>
      <c r="G31" s="60"/>
      <c r="H31" s="60"/>
      <c r="I31" s="60"/>
      <c r="J31" s="60"/>
      <c r="K31" s="46"/>
      <c r="L31" s="46"/>
      <c r="M31" s="60"/>
      <c r="N31" s="46"/>
      <c r="O31" s="60"/>
      <c r="P31" s="60"/>
    </row>
    <row r="32" spans="1:18" ht="15">
      <c r="A32" s="35">
        <v>1</v>
      </c>
      <c r="B32" s="64" t="s">
        <v>48</v>
      </c>
      <c r="C32" s="85">
        <v>1</v>
      </c>
      <c r="D32" s="86">
        <v>3</v>
      </c>
      <c r="E32" s="273" t="s">
        <v>32</v>
      </c>
      <c r="F32" s="40">
        <v>10</v>
      </c>
      <c r="G32" s="41"/>
      <c r="H32" s="74">
        <v>20</v>
      </c>
      <c r="I32" s="43">
        <v>3</v>
      </c>
      <c r="J32" s="44">
        <v>57</v>
      </c>
      <c r="K32" s="44">
        <f>F32+G32+H32</f>
        <v>30</v>
      </c>
      <c r="L32" s="44">
        <f>F32+G32+H32+I32</f>
        <v>33</v>
      </c>
      <c r="M32" s="44">
        <v>30</v>
      </c>
      <c r="N32" s="44">
        <f>J32+L32</f>
        <v>90</v>
      </c>
      <c r="O32" s="45" t="s">
        <v>26</v>
      </c>
      <c r="P32" s="46"/>
      <c r="Q32" s="4">
        <f>IF(E32="Egz.",1,0)</f>
        <v>0</v>
      </c>
      <c r="R32" s="4">
        <f>N32/D32</f>
        <v>30</v>
      </c>
    </row>
    <row r="33" spans="1:18" ht="15">
      <c r="A33" s="57">
        <v>2</v>
      </c>
      <c r="B33" s="64" t="s">
        <v>49</v>
      </c>
      <c r="C33" s="85">
        <v>1</v>
      </c>
      <c r="D33" s="86">
        <v>3</v>
      </c>
      <c r="E33" s="39" t="s">
        <v>32</v>
      </c>
      <c r="F33" s="47">
        <v>10</v>
      </c>
      <c r="G33" s="48"/>
      <c r="H33" s="74">
        <v>20</v>
      </c>
      <c r="I33" s="50">
        <v>5</v>
      </c>
      <c r="J33" s="51">
        <v>55</v>
      </c>
      <c r="K33" s="51">
        <f>F33+G33+H33</f>
        <v>30</v>
      </c>
      <c r="L33" s="51">
        <f>F33+G33+H33+I33</f>
        <v>35</v>
      </c>
      <c r="M33" s="51">
        <v>30</v>
      </c>
      <c r="N33" s="51">
        <f>J33+L33</f>
        <v>90</v>
      </c>
      <c r="O33" s="52" t="s">
        <v>26</v>
      </c>
      <c r="P33" s="46"/>
      <c r="Q33" s="4">
        <f>IF(E33="Egz.",1,0)</f>
        <v>0</v>
      </c>
      <c r="R33" s="4">
        <f>N33/D33</f>
        <v>30</v>
      </c>
    </row>
    <row r="34" spans="1:18" ht="15">
      <c r="A34" s="57">
        <v>3</v>
      </c>
      <c r="B34" s="64" t="s">
        <v>50</v>
      </c>
      <c r="C34" s="85">
        <v>1</v>
      </c>
      <c r="D34" s="86">
        <v>3</v>
      </c>
      <c r="E34" s="39" t="s">
        <v>7</v>
      </c>
      <c r="F34" s="47">
        <v>10</v>
      </c>
      <c r="G34" s="48"/>
      <c r="H34" s="74">
        <v>20</v>
      </c>
      <c r="I34" s="50">
        <v>5</v>
      </c>
      <c r="J34" s="51">
        <v>55</v>
      </c>
      <c r="K34" s="51">
        <f>F34+G34+H34</f>
        <v>30</v>
      </c>
      <c r="L34" s="51">
        <f>F34+G34+H34+I34</f>
        <v>35</v>
      </c>
      <c r="M34" s="51">
        <v>30</v>
      </c>
      <c r="N34" s="51">
        <f>J34+L34</f>
        <v>90</v>
      </c>
      <c r="O34" s="52" t="s">
        <v>26</v>
      </c>
      <c r="P34" s="46" t="s">
        <v>40</v>
      </c>
      <c r="Q34" s="4">
        <f>IF(E34="Egz.",1,0)</f>
        <v>1</v>
      </c>
      <c r="R34" s="4">
        <f>N34/D34</f>
        <v>30</v>
      </c>
    </row>
    <row r="35" spans="1:16" ht="15">
      <c r="A35" s="35"/>
      <c r="B35" s="64" t="s">
        <v>51</v>
      </c>
      <c r="C35" s="85"/>
      <c r="D35" s="86"/>
      <c r="E35" s="66"/>
      <c r="F35" s="47"/>
      <c r="G35" s="48"/>
      <c r="H35" s="73"/>
      <c r="I35" s="50"/>
      <c r="J35" s="51"/>
      <c r="K35" s="51"/>
      <c r="L35" s="51"/>
      <c r="M35" s="51"/>
      <c r="N35" s="51"/>
      <c r="O35" s="52"/>
      <c r="P35" s="46"/>
    </row>
    <row r="36" spans="1:16" ht="15">
      <c r="A36" s="57"/>
      <c r="B36" s="64" t="s">
        <v>52</v>
      </c>
      <c r="C36" s="85"/>
      <c r="D36" s="86"/>
      <c r="E36" s="39"/>
      <c r="F36" s="47"/>
      <c r="G36" s="48"/>
      <c r="H36" s="73"/>
      <c r="I36" s="50"/>
      <c r="J36" s="51"/>
      <c r="K36" s="51"/>
      <c r="L36" s="51"/>
      <c r="M36" s="51"/>
      <c r="N36" s="51"/>
      <c r="O36" s="52"/>
      <c r="P36" s="46"/>
    </row>
    <row r="37" spans="1:18" ht="15">
      <c r="A37" s="57">
        <v>4</v>
      </c>
      <c r="B37" s="64" t="s">
        <v>53</v>
      </c>
      <c r="C37" s="85">
        <v>2</v>
      </c>
      <c r="D37" s="86">
        <v>3.5</v>
      </c>
      <c r="E37" s="39" t="s">
        <v>7</v>
      </c>
      <c r="F37" s="74">
        <v>20</v>
      </c>
      <c r="G37" s="75"/>
      <c r="H37" s="74">
        <v>20</v>
      </c>
      <c r="I37" s="77">
        <v>3</v>
      </c>
      <c r="J37" s="78">
        <v>62</v>
      </c>
      <c r="K37" s="51">
        <f>F37+G37+H37</f>
        <v>40</v>
      </c>
      <c r="L37" s="51">
        <f>F37+G37+H37+I37</f>
        <v>43</v>
      </c>
      <c r="M37" s="51">
        <v>30</v>
      </c>
      <c r="N37" s="51">
        <f>J37+L37</f>
        <v>105</v>
      </c>
      <c r="O37" s="52" t="s">
        <v>26</v>
      </c>
      <c r="P37" s="46"/>
      <c r="Q37" s="4">
        <f>IF(E37="Egz.",1,0)</f>
        <v>1</v>
      </c>
      <c r="R37" s="4">
        <f>N37/D37</f>
        <v>30</v>
      </c>
    </row>
    <row r="38" spans="1:18" ht="15">
      <c r="A38" s="57">
        <v>5</v>
      </c>
      <c r="B38" s="64" t="s">
        <v>54</v>
      </c>
      <c r="C38" s="85">
        <v>2</v>
      </c>
      <c r="D38" s="86">
        <v>4</v>
      </c>
      <c r="E38" s="39" t="s">
        <v>32</v>
      </c>
      <c r="F38" s="47">
        <v>20</v>
      </c>
      <c r="G38" s="48"/>
      <c r="H38" s="74">
        <v>20</v>
      </c>
      <c r="I38" s="50">
        <v>5</v>
      </c>
      <c r="J38" s="51">
        <v>75</v>
      </c>
      <c r="K38" s="51">
        <f>F38+G38+H38</f>
        <v>40</v>
      </c>
      <c r="L38" s="51">
        <f>F38+G38+H38+I38</f>
        <v>45</v>
      </c>
      <c r="M38" s="51">
        <v>30</v>
      </c>
      <c r="N38" s="51">
        <f>J38+L38</f>
        <v>120</v>
      </c>
      <c r="O38" s="52" t="s">
        <v>33</v>
      </c>
      <c r="P38" s="46"/>
      <c r="Q38" s="4">
        <f>IF(E38="Egz.",1,0)</f>
        <v>0</v>
      </c>
      <c r="R38" s="4">
        <f>N38/D38</f>
        <v>30</v>
      </c>
    </row>
    <row r="39" spans="1:16" ht="15">
      <c r="A39" s="35"/>
      <c r="B39" s="64" t="s">
        <v>154</v>
      </c>
      <c r="C39" s="85"/>
      <c r="D39" s="86"/>
      <c r="E39" s="39"/>
      <c r="F39" s="47"/>
      <c r="G39" s="48"/>
      <c r="H39" s="73"/>
      <c r="I39" s="50"/>
      <c r="J39" s="51"/>
      <c r="K39" s="51"/>
      <c r="L39" s="51"/>
      <c r="M39" s="51"/>
      <c r="N39" s="51"/>
      <c r="O39" s="52"/>
      <c r="P39" s="46"/>
    </row>
    <row r="40" spans="1:16" ht="15">
      <c r="A40" s="57"/>
      <c r="B40" s="64" t="s">
        <v>155</v>
      </c>
      <c r="C40" s="85"/>
      <c r="D40" s="86"/>
      <c r="E40" s="39"/>
      <c r="F40" s="47"/>
      <c r="G40" s="48"/>
      <c r="H40" s="73"/>
      <c r="I40" s="50"/>
      <c r="J40" s="51"/>
      <c r="K40" s="51"/>
      <c r="L40" s="51"/>
      <c r="M40" s="51"/>
      <c r="N40" s="51"/>
      <c r="O40" s="52"/>
      <c r="P40" s="46"/>
    </row>
    <row r="41" spans="1:16" ht="15">
      <c r="A41" s="57"/>
      <c r="B41" s="64" t="s">
        <v>156</v>
      </c>
      <c r="C41" s="85"/>
      <c r="D41" s="86"/>
      <c r="E41" s="39"/>
      <c r="F41" s="47"/>
      <c r="G41" s="48"/>
      <c r="H41" s="73"/>
      <c r="I41" s="50"/>
      <c r="J41" s="51"/>
      <c r="K41" s="51"/>
      <c r="L41" s="51"/>
      <c r="M41" s="51"/>
      <c r="N41" s="51"/>
      <c r="O41" s="52"/>
      <c r="P41" s="46"/>
    </row>
    <row r="42" spans="1:18" ht="15">
      <c r="A42" s="35">
        <v>6</v>
      </c>
      <c r="B42" s="64" t="s">
        <v>57</v>
      </c>
      <c r="C42" s="85">
        <v>2</v>
      </c>
      <c r="D42" s="86">
        <v>3</v>
      </c>
      <c r="E42" s="39" t="s">
        <v>7</v>
      </c>
      <c r="F42" s="74">
        <v>10</v>
      </c>
      <c r="G42" s="75"/>
      <c r="H42" s="74">
        <v>20</v>
      </c>
      <c r="I42" s="77">
        <v>3</v>
      </c>
      <c r="J42" s="78">
        <v>57</v>
      </c>
      <c r="K42" s="51">
        <f>F42+G42+H42</f>
        <v>30</v>
      </c>
      <c r="L42" s="51">
        <f>F42+G42+H42+I42</f>
        <v>33</v>
      </c>
      <c r="M42" s="51">
        <v>30</v>
      </c>
      <c r="N42" s="51">
        <f>J42+L42</f>
        <v>90</v>
      </c>
      <c r="O42" s="52" t="s">
        <v>26</v>
      </c>
      <c r="P42" s="46"/>
      <c r="Q42" s="4">
        <f>IF(E42="Egz.",1,0)</f>
        <v>1</v>
      </c>
      <c r="R42" s="4">
        <f>N42/D42</f>
        <v>30</v>
      </c>
    </row>
    <row r="43" spans="1:18" ht="15">
      <c r="A43" s="57">
        <v>7</v>
      </c>
      <c r="B43" s="64" t="s">
        <v>58</v>
      </c>
      <c r="C43" s="85">
        <v>2</v>
      </c>
      <c r="D43" s="86">
        <v>3</v>
      </c>
      <c r="E43" s="273" t="s">
        <v>32</v>
      </c>
      <c r="F43" s="74">
        <v>10</v>
      </c>
      <c r="G43" s="48"/>
      <c r="H43" s="74">
        <v>20</v>
      </c>
      <c r="I43" s="50">
        <v>5</v>
      </c>
      <c r="J43" s="51">
        <v>55</v>
      </c>
      <c r="K43" s="51">
        <f>F43+G43+H43</f>
        <v>30</v>
      </c>
      <c r="L43" s="51">
        <f>F43+G43+H43+I43</f>
        <v>35</v>
      </c>
      <c r="M43" s="51">
        <v>30</v>
      </c>
      <c r="N43" s="51">
        <f>J43+L43</f>
        <v>90</v>
      </c>
      <c r="O43" s="52" t="s">
        <v>26</v>
      </c>
      <c r="P43" s="46"/>
      <c r="Q43" s="4">
        <f>IF(E43="Egz.",1,0)</f>
        <v>0</v>
      </c>
      <c r="R43" s="4">
        <f>N43/D43</f>
        <v>30</v>
      </c>
    </row>
    <row r="44" spans="1:18" ht="15">
      <c r="A44" s="35">
        <v>8</v>
      </c>
      <c r="B44" s="64" t="s">
        <v>59</v>
      </c>
      <c r="C44" s="85">
        <v>3</v>
      </c>
      <c r="D44" s="86">
        <v>2.5</v>
      </c>
      <c r="E44" s="39" t="s">
        <v>7</v>
      </c>
      <c r="F44" s="74">
        <v>10</v>
      </c>
      <c r="G44" s="48"/>
      <c r="H44" s="74">
        <v>20</v>
      </c>
      <c r="I44" s="50">
        <v>5</v>
      </c>
      <c r="J44" s="51">
        <v>40</v>
      </c>
      <c r="K44" s="51">
        <f>F44+G44+H44</f>
        <v>30</v>
      </c>
      <c r="L44" s="51">
        <f>F44+G44+H44+I44</f>
        <v>35</v>
      </c>
      <c r="M44" s="51">
        <v>30</v>
      </c>
      <c r="N44" s="51">
        <f>J44+L44</f>
        <v>75</v>
      </c>
      <c r="O44" s="52" t="s">
        <v>26</v>
      </c>
      <c r="P44" s="46" t="s">
        <v>40</v>
      </c>
      <c r="Q44" s="4">
        <f>IF(E44="Egz.",1,0)</f>
        <v>1</v>
      </c>
      <c r="R44" s="4">
        <f>N44/D44</f>
        <v>30</v>
      </c>
    </row>
    <row r="45" spans="1:18" ht="15">
      <c r="A45" s="57">
        <v>9</v>
      </c>
      <c r="B45" s="64" t="s">
        <v>60</v>
      </c>
      <c r="C45" s="85">
        <v>3</v>
      </c>
      <c r="D45" s="86">
        <v>2.5</v>
      </c>
      <c r="E45" s="39" t="s">
        <v>7</v>
      </c>
      <c r="F45" s="74">
        <v>10</v>
      </c>
      <c r="G45" s="75"/>
      <c r="H45" s="74">
        <v>20</v>
      </c>
      <c r="I45" s="77">
        <v>3</v>
      </c>
      <c r="J45" s="78">
        <v>42</v>
      </c>
      <c r="K45" s="51">
        <f>F45+G45+H45</f>
        <v>30</v>
      </c>
      <c r="L45" s="51">
        <f>F45+G45+H45+I45</f>
        <v>33</v>
      </c>
      <c r="M45" s="51">
        <v>30</v>
      </c>
      <c r="N45" s="51">
        <f>J45+L45</f>
        <v>75</v>
      </c>
      <c r="O45" s="52" t="s">
        <v>33</v>
      </c>
      <c r="P45" s="46"/>
      <c r="Q45" s="4">
        <f>IF(E45="Egz.",1,0)</f>
        <v>1</v>
      </c>
      <c r="R45" s="4">
        <f>N45/D45</f>
        <v>30</v>
      </c>
    </row>
    <row r="46" spans="1:18" ht="15">
      <c r="A46" s="57">
        <v>10</v>
      </c>
      <c r="B46" s="64" t="s">
        <v>61</v>
      </c>
      <c r="C46" s="85">
        <v>3</v>
      </c>
      <c r="D46" s="86">
        <v>3</v>
      </c>
      <c r="E46" s="39" t="s">
        <v>7</v>
      </c>
      <c r="F46" s="74">
        <v>10</v>
      </c>
      <c r="G46" s="75"/>
      <c r="H46" s="74">
        <v>20</v>
      </c>
      <c r="I46" s="77">
        <v>5</v>
      </c>
      <c r="J46" s="78">
        <v>55</v>
      </c>
      <c r="K46" s="51">
        <f>F46+G46+H46</f>
        <v>30</v>
      </c>
      <c r="L46" s="51">
        <f>F46+G46+H46+I46</f>
        <v>35</v>
      </c>
      <c r="M46" s="51">
        <v>30</v>
      </c>
      <c r="N46" s="51">
        <f>J46+L46</f>
        <v>90</v>
      </c>
      <c r="O46" s="52" t="s">
        <v>33</v>
      </c>
      <c r="P46" s="46"/>
      <c r="Q46" s="4">
        <f>IF(E46="Egz.",1,0)</f>
        <v>1</v>
      </c>
      <c r="R46" s="4">
        <f>N46/D46</f>
        <v>30</v>
      </c>
    </row>
    <row r="47" spans="1:16" ht="15">
      <c r="A47" s="57"/>
      <c r="B47" s="64" t="s">
        <v>157</v>
      </c>
      <c r="C47" s="85"/>
      <c r="D47" s="86"/>
      <c r="E47" s="39"/>
      <c r="F47" s="264"/>
      <c r="G47" s="265"/>
      <c r="H47" s="266"/>
      <c r="I47" s="267"/>
      <c r="J47" s="268"/>
      <c r="K47" s="269"/>
      <c r="L47" s="269"/>
      <c r="M47" s="269"/>
      <c r="N47" s="269"/>
      <c r="O47" s="270"/>
      <c r="P47" s="46"/>
    </row>
    <row r="48" spans="1:16" ht="15.75" thickBot="1">
      <c r="A48" s="57"/>
      <c r="B48" s="64" t="s">
        <v>153</v>
      </c>
      <c r="C48" s="85"/>
      <c r="D48" s="86"/>
      <c r="E48" s="39"/>
      <c r="F48" s="88"/>
      <c r="G48" s="89"/>
      <c r="H48" s="90"/>
      <c r="I48" s="91"/>
      <c r="J48" s="92"/>
      <c r="K48" s="82"/>
      <c r="L48" s="82"/>
      <c r="M48" s="82"/>
      <c r="N48" s="82"/>
      <c r="O48" s="83"/>
      <c r="P48" s="46"/>
    </row>
    <row r="49" spans="1:16" ht="15">
      <c r="A49" s="57"/>
      <c r="B49" s="64" t="s">
        <v>62</v>
      </c>
      <c r="C49" s="183"/>
      <c r="D49" s="286"/>
      <c r="E49" s="46"/>
      <c r="F49" s="263"/>
      <c r="G49" s="263"/>
      <c r="H49" s="263"/>
      <c r="I49" s="287"/>
      <c r="J49" s="287"/>
      <c r="K49" s="46"/>
      <c r="L49" s="46"/>
      <c r="M49" s="46"/>
      <c r="N49" s="46"/>
      <c r="O49" s="46"/>
      <c r="P49" s="46"/>
    </row>
    <row r="50" spans="1:16" ht="16.5" thickBot="1">
      <c r="A50" s="57"/>
      <c r="B50" s="59" t="s">
        <v>63</v>
      </c>
      <c r="C50" s="60"/>
      <c r="D50" s="60"/>
      <c r="E50" s="61"/>
      <c r="F50" s="60"/>
      <c r="G50" s="60"/>
      <c r="H50" s="60"/>
      <c r="I50" s="60"/>
      <c r="J50" s="60"/>
      <c r="K50" s="46"/>
      <c r="L50" s="46"/>
      <c r="M50" s="60"/>
      <c r="N50" s="46"/>
      <c r="O50" s="60"/>
      <c r="P50" s="60"/>
    </row>
    <row r="51" spans="1:18" ht="15.75" thickBot="1">
      <c r="A51" s="57">
        <v>1</v>
      </c>
      <c r="B51" s="64" t="s">
        <v>64</v>
      </c>
      <c r="C51" s="93">
        <v>1</v>
      </c>
      <c r="D51" s="86">
        <v>2</v>
      </c>
      <c r="E51" s="94" t="s">
        <v>32</v>
      </c>
      <c r="F51" s="95"/>
      <c r="G51" s="96"/>
      <c r="H51" s="96">
        <v>20</v>
      </c>
      <c r="I51" s="97">
        <v>5</v>
      </c>
      <c r="J51" s="97">
        <v>30</v>
      </c>
      <c r="K51" s="44">
        <f>F51+G51+H51</f>
        <v>20</v>
      </c>
      <c r="L51" s="44">
        <f>F51+G51+H51+I51</f>
        <v>25</v>
      </c>
      <c r="M51" s="97">
        <v>30</v>
      </c>
      <c r="N51" s="44">
        <f>J51+L51</f>
        <v>55</v>
      </c>
      <c r="O51" s="98" t="s">
        <v>33</v>
      </c>
      <c r="P51" s="99"/>
      <c r="Q51" s="4">
        <f aca="true" t="shared" si="5" ref="Q51:Q57">IF(E51="Egz.",1,0)</f>
        <v>0</v>
      </c>
      <c r="R51" s="4">
        <f>N51/D51</f>
        <v>27.5</v>
      </c>
    </row>
    <row r="52" spans="1:18" ht="15.75" thickBot="1">
      <c r="A52" s="57">
        <v>2</v>
      </c>
      <c r="B52" s="64" t="s">
        <v>65</v>
      </c>
      <c r="C52" s="100">
        <v>2</v>
      </c>
      <c r="D52" s="101">
        <v>2</v>
      </c>
      <c r="E52" s="94" t="s">
        <v>32</v>
      </c>
      <c r="F52" s="102"/>
      <c r="G52" s="103"/>
      <c r="H52" s="103">
        <v>20</v>
      </c>
      <c r="I52" s="104">
        <v>5</v>
      </c>
      <c r="J52" s="97">
        <v>30</v>
      </c>
      <c r="K52" s="51">
        <f>F52+G52+H52</f>
        <v>20</v>
      </c>
      <c r="L52" s="51">
        <f>F52+G52+H52+I52</f>
        <v>25</v>
      </c>
      <c r="M52" s="104">
        <v>30</v>
      </c>
      <c r="N52" s="51">
        <f>J52+L52</f>
        <v>55</v>
      </c>
      <c r="O52" s="105" t="s">
        <v>33</v>
      </c>
      <c r="P52" s="99"/>
      <c r="Q52" s="4">
        <f t="shared" si="5"/>
        <v>0</v>
      </c>
      <c r="R52" s="4">
        <f>N52/D52</f>
        <v>27.5</v>
      </c>
    </row>
    <row r="53" spans="1:18" ht="15.75" thickBot="1">
      <c r="A53" s="57">
        <v>3</v>
      </c>
      <c r="B53" s="64" t="s">
        <v>170</v>
      </c>
      <c r="C53" s="100">
        <v>2</v>
      </c>
      <c r="D53" s="101">
        <v>2</v>
      </c>
      <c r="E53" s="94" t="s">
        <v>32</v>
      </c>
      <c r="F53" s="102">
        <v>20</v>
      </c>
      <c r="G53" s="103"/>
      <c r="H53" s="103"/>
      <c r="I53" s="104">
        <v>3</v>
      </c>
      <c r="J53" s="97">
        <v>30</v>
      </c>
      <c r="K53" s="51">
        <f>F53+G53+H53</f>
        <v>20</v>
      </c>
      <c r="L53" s="51">
        <f>F53+G53+H53+I53</f>
        <v>23</v>
      </c>
      <c r="M53" s="104">
        <v>0</v>
      </c>
      <c r="N53" s="51">
        <f>J53+L53</f>
        <v>53</v>
      </c>
      <c r="O53" s="105" t="s">
        <v>33</v>
      </c>
      <c r="P53" s="99"/>
      <c r="Q53" s="4">
        <f t="shared" si="5"/>
        <v>0</v>
      </c>
      <c r="R53" s="4">
        <f>N53/D53</f>
        <v>26.5</v>
      </c>
    </row>
    <row r="54" spans="1:18" ht="15">
      <c r="A54" s="57">
        <v>4</v>
      </c>
      <c r="B54" s="64" t="s">
        <v>67</v>
      </c>
      <c r="C54" s="100">
        <v>3</v>
      </c>
      <c r="D54" s="101">
        <v>2</v>
      </c>
      <c r="E54" s="94" t="s">
        <v>32</v>
      </c>
      <c r="F54" s="102"/>
      <c r="G54" s="103"/>
      <c r="H54" s="103">
        <v>20</v>
      </c>
      <c r="I54" s="104">
        <v>5</v>
      </c>
      <c r="J54" s="97">
        <v>30</v>
      </c>
      <c r="K54" s="51">
        <f>F54+G54+H54</f>
        <v>20</v>
      </c>
      <c r="L54" s="51">
        <f>F54+G54+H54+I54</f>
        <v>25</v>
      </c>
      <c r="M54" s="104">
        <v>30</v>
      </c>
      <c r="N54" s="51">
        <f>J54+L54</f>
        <v>55</v>
      </c>
      <c r="O54" s="105" t="s">
        <v>33</v>
      </c>
      <c r="P54" s="99"/>
      <c r="Q54" s="4">
        <f t="shared" si="5"/>
        <v>0</v>
      </c>
      <c r="R54" s="4">
        <f>N54/D54</f>
        <v>27.5</v>
      </c>
    </row>
    <row r="55" spans="1:17" ht="16.5" thickBot="1">
      <c r="A55" s="106"/>
      <c r="B55" s="59" t="s">
        <v>68</v>
      </c>
      <c r="C55" s="107"/>
      <c r="D55" s="107"/>
      <c r="E55" s="108"/>
      <c r="F55" s="107"/>
      <c r="G55" s="107"/>
      <c r="H55" s="107"/>
      <c r="I55" s="107"/>
      <c r="J55" s="107"/>
      <c r="K55" s="109"/>
      <c r="L55" s="107"/>
      <c r="M55" s="107"/>
      <c r="N55" s="107"/>
      <c r="O55" s="107"/>
      <c r="P55" s="99"/>
      <c r="Q55" s="4">
        <f t="shared" si="5"/>
        <v>0</v>
      </c>
    </row>
    <row r="56" spans="1:18" ht="15">
      <c r="A56" s="57">
        <v>1</v>
      </c>
      <c r="B56" s="58" t="s">
        <v>69</v>
      </c>
      <c r="C56" s="93">
        <v>1</v>
      </c>
      <c r="D56" s="110">
        <v>6</v>
      </c>
      <c r="E56" s="94" t="s">
        <v>32</v>
      </c>
      <c r="F56" s="95"/>
      <c r="G56" s="96"/>
      <c r="H56" s="111"/>
      <c r="I56" s="112">
        <v>52</v>
      </c>
      <c r="J56" s="97">
        <v>108</v>
      </c>
      <c r="K56" s="97">
        <f>F56+G56+H56</f>
        <v>0</v>
      </c>
      <c r="L56" s="97">
        <f>F56+G56+H56+I56</f>
        <v>52</v>
      </c>
      <c r="M56" s="97">
        <v>160</v>
      </c>
      <c r="N56" s="97">
        <f>J56+L56</f>
        <v>160</v>
      </c>
      <c r="O56" s="98" t="s">
        <v>33</v>
      </c>
      <c r="P56" s="99"/>
      <c r="Q56" s="113">
        <f t="shared" si="5"/>
        <v>0</v>
      </c>
      <c r="R56" s="113">
        <f>N56/D56</f>
        <v>26.666666666666668</v>
      </c>
    </row>
    <row r="57" spans="1:18" ht="15.75" thickBot="1">
      <c r="A57" s="57">
        <v>2</v>
      </c>
      <c r="B57" s="58" t="s">
        <v>70</v>
      </c>
      <c r="C57" s="93">
        <v>3</v>
      </c>
      <c r="D57" s="110">
        <v>20</v>
      </c>
      <c r="E57" s="94"/>
      <c r="F57" s="114"/>
      <c r="G57" s="115"/>
      <c r="H57" s="116"/>
      <c r="I57" s="117">
        <v>200</v>
      </c>
      <c r="J57" s="118">
        <v>300</v>
      </c>
      <c r="K57" s="118">
        <f>F57+G57+H57</f>
        <v>0</v>
      </c>
      <c r="L57" s="118">
        <f>F57+G57+H57+I57</f>
        <v>200</v>
      </c>
      <c r="M57" s="118">
        <v>200</v>
      </c>
      <c r="N57" s="118">
        <f>J57+L57</f>
        <v>500</v>
      </c>
      <c r="O57" s="119" t="s">
        <v>33</v>
      </c>
      <c r="P57" s="99"/>
      <c r="Q57" s="113">
        <f t="shared" si="5"/>
        <v>0</v>
      </c>
      <c r="R57" s="113">
        <f>N57/D57</f>
        <v>25</v>
      </c>
    </row>
    <row r="58" spans="1:16" ht="15">
      <c r="A58" s="120"/>
      <c r="B58" s="121"/>
      <c r="C58" s="122"/>
      <c r="D58" s="123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</row>
    <row r="59" spans="1:27" ht="15.75">
      <c r="A59" s="25"/>
      <c r="B59" s="126" t="s">
        <v>71</v>
      </c>
      <c r="C59" s="127"/>
      <c r="D59" s="57" t="s">
        <v>10</v>
      </c>
      <c r="E59" s="57" t="s">
        <v>72</v>
      </c>
      <c r="F59" s="128" t="s">
        <v>12</v>
      </c>
      <c r="G59" s="128" t="s">
        <v>13</v>
      </c>
      <c r="H59" s="128" t="s">
        <v>14</v>
      </c>
      <c r="I59" s="128" t="s">
        <v>15</v>
      </c>
      <c r="J59" s="128" t="s">
        <v>16</v>
      </c>
      <c r="K59" s="128" t="s">
        <v>17</v>
      </c>
      <c r="L59" s="57" t="s">
        <v>73</v>
      </c>
      <c r="M59" s="57" t="s">
        <v>19</v>
      </c>
      <c r="N59" s="57" t="s">
        <v>20</v>
      </c>
      <c r="O59" s="129"/>
      <c r="P59" s="129"/>
      <c r="Q59" s="130"/>
      <c r="R59" s="130"/>
      <c r="S59" s="120"/>
      <c r="T59" s="120"/>
      <c r="U59" s="120"/>
      <c r="V59" s="120"/>
      <c r="W59" s="120"/>
      <c r="X59" s="120"/>
      <c r="Y59" s="131"/>
      <c r="Z59" s="131"/>
      <c r="AA59" s="131"/>
    </row>
    <row r="60" spans="1:16" ht="15.75">
      <c r="A60" s="25"/>
      <c r="B60" s="126" t="s">
        <v>74</v>
      </c>
      <c r="C60" s="132">
        <v>1</v>
      </c>
      <c r="D60" s="75">
        <f>SUMIF($C$14:$C$57,C60,$D$14:$D$57)</f>
        <v>30</v>
      </c>
      <c r="E60" s="75">
        <f>SUMIF($C$14:$C$57,C60,$Q$14:$Q$57)</f>
        <v>3</v>
      </c>
      <c r="F60" s="78">
        <f>SUMIF($C$14:$C$57,C60,$F$14:$F$57)</f>
        <v>98</v>
      </c>
      <c r="G60" s="78">
        <f>SUMIF($C$14:$C$57,C60,$G$14:$G$57)</f>
        <v>30</v>
      </c>
      <c r="H60" s="78">
        <f>SUMIF($C$14:$C$57,C60,$H$14:$H$57)</f>
        <v>120</v>
      </c>
      <c r="I60" s="78">
        <f>SUMIF($C$14:$C$57,C60,$I$14:$I$57)</f>
        <v>81</v>
      </c>
      <c r="J60" s="78">
        <f>SUMIF($C$14:$C$57,C60,$J$14:$J$57)</f>
        <v>532</v>
      </c>
      <c r="K60" s="78">
        <f>SUMIF($C$14:$C$57,C60,$K$14:$K$57)</f>
        <v>248</v>
      </c>
      <c r="L60" s="78">
        <f>SUMIF(C14:C57,C60,L14:L57)</f>
        <v>329</v>
      </c>
      <c r="M60" s="78">
        <f>SUMIF($C$14:$C$57,C60,$M$14:$M$57)</f>
        <v>340</v>
      </c>
      <c r="N60" s="78">
        <f>SUMIF($C$14:$C$57,C60,$N$14:$N$57)</f>
        <v>861</v>
      </c>
      <c r="O60" s="133"/>
      <c r="P60" s="46"/>
    </row>
    <row r="61" spans="1:16" ht="15.75">
      <c r="A61" s="25"/>
      <c r="B61" s="126" t="s">
        <v>75</v>
      </c>
      <c r="C61" s="132">
        <v>2</v>
      </c>
      <c r="D61" s="75">
        <f>SUMIF($C$14:$C$57,C61,$D$14:$D$57)</f>
        <v>30</v>
      </c>
      <c r="E61" s="75">
        <f>SUMIF($C$14:$C$57,C61,$Q$14:$Q$57)</f>
        <v>3</v>
      </c>
      <c r="F61" s="78">
        <f>SUMIF($C$14:$C$57,C61,$F$14:$F$57)</f>
        <v>140</v>
      </c>
      <c r="G61" s="78">
        <f>SUMIF($C$14:$C$57,C61,$G$14:$G$57)</f>
        <v>0</v>
      </c>
      <c r="H61" s="78">
        <f>SUMIF($C$14:$C$57,C61,$H$14:$H$57)</f>
        <v>160</v>
      </c>
      <c r="I61" s="78">
        <f>SUMIF($C$14:$C$57,C61,$I$14:$I$57)</f>
        <v>40</v>
      </c>
      <c r="J61" s="78">
        <f>SUMIF($C$14:$C$57,C61,$J$14:$J$57)</f>
        <v>544</v>
      </c>
      <c r="K61" s="78">
        <f>SUMIF($C$14:$C$57,C61,$K$14:$K$57)</f>
        <v>300</v>
      </c>
      <c r="L61" s="78">
        <f>SUMIF(C15:C58,C61,L15:L58)</f>
        <v>340</v>
      </c>
      <c r="M61" s="78">
        <f>SUMIF($C$14:$C$57,C61,$M$14:$M$57)</f>
        <v>240</v>
      </c>
      <c r="N61" s="78">
        <f>SUMIF($C$14:$C$57,C61,$N$14:$N$57)</f>
        <v>884</v>
      </c>
      <c r="O61" s="133"/>
      <c r="P61" s="46"/>
    </row>
    <row r="62" spans="1:16" ht="15.75">
      <c r="A62" s="25"/>
      <c r="B62" s="134" t="s">
        <v>76</v>
      </c>
      <c r="C62" s="135">
        <v>3</v>
      </c>
      <c r="D62" s="75">
        <f>SUMIF($C$14:$C$57,C62,$D$14:$D$57)</f>
        <v>30</v>
      </c>
      <c r="E62" s="75">
        <f>SUMIF($C$14:$C$57,C62,$Q$14:$Q$57)</f>
        <v>3</v>
      </c>
      <c r="F62" s="78">
        <f>SUMIF($C$14:$C$57,C62,$F$14:$F$57)</f>
        <v>30</v>
      </c>
      <c r="G62" s="78">
        <f>SUMIF($C$14:$C$57,C62,$G$14:$G$57)</f>
        <v>0</v>
      </c>
      <c r="H62" s="78">
        <f>SUMIF($C$14:$C$57,C62,$H$14:$H$57)</f>
        <v>80</v>
      </c>
      <c r="I62" s="78">
        <f>SUMIF($C$14:$C$57,C62,$I$14:$I$57)</f>
        <v>218</v>
      </c>
      <c r="J62" s="78">
        <f>SUMIF($C$14:$C$57,C62,$J$14:$J$57)</f>
        <v>467</v>
      </c>
      <c r="K62" s="78">
        <f>SUMIF($C$14:$C$57,C62,$K$14:$K$57)</f>
        <v>110</v>
      </c>
      <c r="L62" s="78">
        <f>SUMIF(C16:C58,C62,L16:L58)</f>
        <v>328</v>
      </c>
      <c r="M62" s="78">
        <f>SUMIF($C$14:$C$57,C62,$M$14:$M$57)</f>
        <v>320</v>
      </c>
      <c r="N62" s="78">
        <f>SUMIF($C$14:$C$57,C62,$N$14:$N$57)</f>
        <v>795</v>
      </c>
      <c r="O62" s="133"/>
      <c r="P62" s="46"/>
    </row>
    <row r="63" spans="1:19" ht="15.75">
      <c r="A63" s="25"/>
      <c r="B63" s="136" t="s">
        <v>77</v>
      </c>
      <c r="C63" s="137"/>
      <c r="D63" s="138">
        <f aca="true" t="shared" si="6" ref="D63:N63">SUM(D60:D62)</f>
        <v>90</v>
      </c>
      <c r="E63" s="138">
        <f t="shared" si="6"/>
        <v>9</v>
      </c>
      <c r="F63" s="138">
        <f t="shared" si="6"/>
        <v>268</v>
      </c>
      <c r="G63" s="138">
        <f t="shared" si="6"/>
        <v>30</v>
      </c>
      <c r="H63" s="138">
        <f t="shared" si="6"/>
        <v>360</v>
      </c>
      <c r="I63" s="138">
        <f t="shared" si="6"/>
        <v>339</v>
      </c>
      <c r="J63" s="138">
        <f t="shared" si="6"/>
        <v>1543</v>
      </c>
      <c r="K63" s="138">
        <f t="shared" si="6"/>
        <v>658</v>
      </c>
      <c r="L63" s="138">
        <f t="shared" si="6"/>
        <v>997</v>
      </c>
      <c r="M63" s="138">
        <f t="shared" si="6"/>
        <v>900</v>
      </c>
      <c r="N63" s="138">
        <f t="shared" si="6"/>
        <v>2540</v>
      </c>
      <c r="O63" s="139"/>
      <c r="P63" s="140"/>
      <c r="Q63" s="141"/>
      <c r="R63" s="141" t="s">
        <v>78</v>
      </c>
      <c r="S63">
        <f>N63/D63</f>
        <v>28.22222222222222</v>
      </c>
    </row>
    <row r="64" spans="1:18" ht="15">
      <c r="A64" s="25"/>
      <c r="B64" s="142"/>
      <c r="C64" s="142"/>
      <c r="D64" s="139"/>
      <c r="E64" s="139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41"/>
      <c r="R64" s="141"/>
    </row>
    <row r="65" ht="15.75" thickBot="1"/>
    <row r="66" spans="1:19" ht="15">
      <c r="A66" s="143" t="s">
        <v>79</v>
      </c>
      <c r="B66" s="144" t="s">
        <v>80</v>
      </c>
      <c r="C66" s="145"/>
      <c r="D66" s="301" t="s">
        <v>81</v>
      </c>
      <c r="E66" s="301"/>
      <c r="F66" s="302" t="s">
        <v>82</v>
      </c>
      <c r="G66" s="302"/>
      <c r="H66" s="146"/>
      <c r="I66" s="143" t="s">
        <v>83</v>
      </c>
      <c r="J66" s="147" t="s">
        <v>84</v>
      </c>
      <c r="K66" s="148"/>
      <c r="L66" s="148"/>
      <c r="M66" s="148"/>
      <c r="N66" s="148"/>
      <c r="O66" s="149"/>
      <c r="P66" s="150"/>
      <c r="Q66" s="151"/>
      <c r="R66" s="151"/>
      <c r="S66" s="152"/>
    </row>
    <row r="67" spans="1:19" ht="15">
      <c r="A67" s="153"/>
      <c r="B67" s="154" t="s">
        <v>85</v>
      </c>
      <c r="C67" s="155"/>
      <c r="D67" s="156" t="s">
        <v>86</v>
      </c>
      <c r="E67" s="157" t="s">
        <v>87</v>
      </c>
      <c r="F67" s="158" t="s">
        <v>86</v>
      </c>
      <c r="G67" s="159" t="s">
        <v>87</v>
      </c>
      <c r="H67" s="152"/>
      <c r="I67" s="160"/>
      <c r="J67" s="161" t="s">
        <v>88</v>
      </c>
      <c r="K67" s="162"/>
      <c r="L67" s="162"/>
      <c r="M67" s="162"/>
      <c r="N67" s="162"/>
      <c r="O67" s="163" t="s">
        <v>87</v>
      </c>
      <c r="P67" s="164"/>
      <c r="Q67" s="165"/>
      <c r="R67" s="166"/>
      <c r="S67" s="167"/>
    </row>
    <row r="68" spans="1:19" ht="15.75" thickBot="1">
      <c r="A68" s="168"/>
      <c r="B68" s="169" t="s">
        <v>89</v>
      </c>
      <c r="C68" s="170"/>
      <c r="D68" s="156" t="s">
        <v>90</v>
      </c>
      <c r="E68" s="171"/>
      <c r="F68" s="152"/>
      <c r="G68" s="172"/>
      <c r="H68" s="152"/>
      <c r="I68" s="160"/>
      <c r="J68" s="173" t="s">
        <v>91</v>
      </c>
      <c r="K68" s="174"/>
      <c r="L68" s="174"/>
      <c r="M68" s="174"/>
      <c r="N68" s="174"/>
      <c r="O68" s="175"/>
      <c r="P68" s="150"/>
      <c r="Q68" s="151"/>
      <c r="R68" s="151"/>
      <c r="S68" s="152"/>
    </row>
    <row r="69" spans="1:19" ht="15.75" thickBot="1">
      <c r="A69" s="168"/>
      <c r="B69" s="176" t="s">
        <v>92</v>
      </c>
      <c r="C69" s="177"/>
      <c r="D69" s="178">
        <f>D63</f>
        <v>90</v>
      </c>
      <c r="E69" s="179">
        <v>1</v>
      </c>
      <c r="F69" s="180">
        <f>N63</f>
        <v>2540</v>
      </c>
      <c r="G69" s="179">
        <v>1</v>
      </c>
      <c r="H69" s="152"/>
      <c r="I69" s="303" t="s">
        <v>178</v>
      </c>
      <c r="J69" s="303"/>
      <c r="K69" s="303"/>
      <c r="L69" s="303"/>
      <c r="M69" s="181"/>
      <c r="N69" s="181"/>
      <c r="O69" s="182"/>
      <c r="P69" s="183"/>
      <c r="Q69" s="184"/>
      <c r="R69" s="184"/>
      <c r="S69" s="152"/>
    </row>
    <row r="70" spans="1:19" ht="15.75" thickBot="1">
      <c r="A70" s="160">
        <v>1</v>
      </c>
      <c r="B70" s="185" t="s">
        <v>93</v>
      </c>
      <c r="C70" s="155"/>
      <c r="D70" s="307">
        <f>F70/S63</f>
        <v>35.32677165354331</v>
      </c>
      <c r="E70" s="305">
        <f>D70/D63</f>
        <v>0.3925196850393701</v>
      </c>
      <c r="F70" s="306">
        <f>L63</f>
        <v>997</v>
      </c>
      <c r="G70" s="305">
        <f>F70/N63</f>
        <v>0.39251968503937007</v>
      </c>
      <c r="H70" s="152"/>
      <c r="I70" s="186">
        <v>1</v>
      </c>
      <c r="J70" s="187" t="s">
        <v>177</v>
      </c>
      <c r="K70" s="152"/>
      <c r="L70" s="152"/>
      <c r="M70" s="152"/>
      <c r="N70" s="152"/>
      <c r="O70" s="289">
        <v>1</v>
      </c>
      <c r="P70" s="189"/>
      <c r="Q70" s="190"/>
      <c r="R70" s="190"/>
      <c r="S70" s="191"/>
    </row>
    <row r="71" spans="1:19" ht="15">
      <c r="A71" s="192"/>
      <c r="B71" s="193" t="s">
        <v>94</v>
      </c>
      <c r="C71" s="194"/>
      <c r="D71" s="307"/>
      <c r="E71" s="305"/>
      <c r="F71" s="306"/>
      <c r="G71" s="305"/>
      <c r="H71" s="152"/>
      <c r="I71" s="195"/>
      <c r="J71" s="187"/>
      <c r="K71" s="187"/>
      <c r="L71" s="152"/>
      <c r="M71" s="152"/>
      <c r="N71" s="152"/>
      <c r="O71" s="188"/>
      <c r="P71" s="189"/>
      <c r="Q71" s="190"/>
      <c r="R71" s="190"/>
      <c r="S71" s="152"/>
    </row>
    <row r="72" spans="1:19" ht="15">
      <c r="A72" s="196">
        <v>2</v>
      </c>
      <c r="B72" s="197" t="s">
        <v>95</v>
      </c>
      <c r="C72" s="198"/>
      <c r="D72" s="199">
        <f>SUM(D23:D30)</f>
        <v>17.5</v>
      </c>
      <c r="E72" s="200">
        <f>D72/D63</f>
        <v>0.19444444444444445</v>
      </c>
      <c r="F72" s="201">
        <f>SUM(N23:N30)</f>
        <v>525</v>
      </c>
      <c r="G72" s="200">
        <f>F72/N63</f>
        <v>0.20669291338582677</v>
      </c>
      <c r="H72" s="152"/>
      <c r="I72" s="195"/>
      <c r="J72" s="152"/>
      <c r="K72" s="152"/>
      <c r="L72" s="152"/>
      <c r="M72" s="152"/>
      <c r="N72" s="152"/>
      <c r="O72" s="202"/>
      <c r="P72" s="189"/>
      <c r="Q72" s="190"/>
      <c r="R72" s="190"/>
      <c r="S72" s="152"/>
    </row>
    <row r="73" spans="1:19" ht="15">
      <c r="A73" s="203">
        <v>3</v>
      </c>
      <c r="B73" s="204" t="s">
        <v>96</v>
      </c>
      <c r="C73" s="205"/>
      <c r="D73" s="307">
        <f>F73/S63</f>
        <v>31.88976377952756</v>
      </c>
      <c r="E73" s="295">
        <f>D73/D63</f>
        <v>0.3543307086614173</v>
      </c>
      <c r="F73" s="296">
        <f>M63</f>
        <v>900</v>
      </c>
      <c r="G73" s="295">
        <f>F73/N63</f>
        <v>0.3543307086614173</v>
      </c>
      <c r="H73" s="152"/>
      <c r="I73" s="195"/>
      <c r="J73" s="290"/>
      <c r="K73" s="290"/>
      <c r="L73" s="290"/>
      <c r="M73" s="207"/>
      <c r="N73" s="207"/>
      <c r="O73" s="208"/>
      <c r="P73" s="209"/>
      <c r="Q73" s="210"/>
      <c r="R73" s="210"/>
      <c r="S73" s="152"/>
    </row>
    <row r="74" spans="1:19" ht="15">
      <c r="A74" s="192"/>
      <c r="B74" s="193" t="s">
        <v>97</v>
      </c>
      <c r="C74" s="194"/>
      <c r="D74" s="307"/>
      <c r="E74" s="295"/>
      <c r="F74" s="296"/>
      <c r="G74" s="295"/>
      <c r="H74" s="152"/>
      <c r="I74" s="195"/>
      <c r="J74" s="298"/>
      <c r="K74" s="298"/>
      <c r="L74" s="298"/>
      <c r="M74" s="207"/>
      <c r="N74" s="207"/>
      <c r="O74" s="208"/>
      <c r="P74" s="209"/>
      <c r="Q74" s="210"/>
      <c r="R74" s="210"/>
      <c r="S74" s="152"/>
    </row>
    <row r="75" spans="1:19" ht="15">
      <c r="A75" s="203">
        <v>4</v>
      </c>
      <c r="B75" s="204" t="s">
        <v>98</v>
      </c>
      <c r="C75" s="205"/>
      <c r="D75" s="294">
        <f>SUM(D14:D21)</f>
        <v>8</v>
      </c>
      <c r="E75" s="295">
        <f>D75/D63</f>
        <v>0.08888888888888889</v>
      </c>
      <c r="F75" s="296">
        <f>SUM(N14:N21)</f>
        <v>222</v>
      </c>
      <c r="G75" s="295">
        <f>F75/N63</f>
        <v>0.08740157480314961</v>
      </c>
      <c r="H75" s="152"/>
      <c r="I75" s="195"/>
      <c r="J75" s="290"/>
      <c r="K75" s="290"/>
      <c r="L75" s="290"/>
      <c r="M75" s="207"/>
      <c r="N75" s="207"/>
      <c r="O75" s="212"/>
      <c r="P75" s="209"/>
      <c r="Q75" s="210"/>
      <c r="R75" s="210"/>
      <c r="S75" s="152"/>
    </row>
    <row r="76" spans="1:19" ht="15">
      <c r="A76" s="192"/>
      <c r="B76" s="193" t="s">
        <v>99</v>
      </c>
      <c r="C76" s="194"/>
      <c r="D76" s="294"/>
      <c r="E76" s="295"/>
      <c r="F76" s="296"/>
      <c r="G76" s="295"/>
      <c r="H76" s="152"/>
      <c r="I76" s="195"/>
      <c r="J76" s="290"/>
      <c r="K76" s="290"/>
      <c r="L76" s="290"/>
      <c r="M76" s="207"/>
      <c r="N76" s="207"/>
      <c r="O76" s="212"/>
      <c r="P76" s="209"/>
      <c r="Q76" s="210"/>
      <c r="R76" s="210"/>
      <c r="S76" s="152"/>
    </row>
    <row r="77" spans="1:19" ht="15">
      <c r="A77" s="192">
        <v>5</v>
      </c>
      <c r="B77" s="193" t="s">
        <v>100</v>
      </c>
      <c r="C77" s="194"/>
      <c r="D77" s="213">
        <f>SUMIF(P14:P57,"h",D14:D57)</f>
        <v>5</v>
      </c>
      <c r="E77" s="214">
        <f>D77/D63</f>
        <v>0.05555555555555555</v>
      </c>
      <c r="F77" s="213">
        <f>SUMIF(P14:P57,"h",N14:N57)</f>
        <v>144</v>
      </c>
      <c r="G77" s="214">
        <f>F77/N63</f>
        <v>0.05669291338582677</v>
      </c>
      <c r="H77" s="152"/>
      <c r="I77" s="195"/>
      <c r="J77" s="206"/>
      <c r="K77" s="207"/>
      <c r="L77" s="207"/>
      <c r="M77" s="207"/>
      <c r="N77" s="207"/>
      <c r="O77" s="212"/>
      <c r="P77" s="209"/>
      <c r="Q77" s="210"/>
      <c r="R77" s="210"/>
      <c r="S77" s="152"/>
    </row>
    <row r="78" spans="1:19" ht="15">
      <c r="A78" s="215">
        <v>6</v>
      </c>
      <c r="B78" s="197" t="s">
        <v>101</v>
      </c>
      <c r="C78" s="198"/>
      <c r="D78" s="199">
        <f>SUMIF(O14:O57,"f",D14:D57)+SUMIF(O14:O57,"o/f",D14:D57)</f>
        <v>51</v>
      </c>
      <c r="E78" s="200">
        <f>D78/D63</f>
        <v>0.5666666666666667</v>
      </c>
      <c r="F78" s="199">
        <f>SUMIF(O14:O57,"f",N14:N57)+SUMIF(O14:O57,"o/f",N14:N57)</f>
        <v>1382</v>
      </c>
      <c r="G78" s="200">
        <f>F78/N63</f>
        <v>0.5440944881889764</v>
      </c>
      <c r="H78" s="152"/>
      <c r="I78" s="195"/>
      <c r="J78" s="290"/>
      <c r="K78" s="290"/>
      <c r="L78" s="290"/>
      <c r="M78" s="207"/>
      <c r="N78" s="207"/>
      <c r="O78" s="212"/>
      <c r="P78" s="209"/>
      <c r="Q78" s="210"/>
      <c r="R78" s="210"/>
      <c r="S78" s="152"/>
    </row>
    <row r="79" spans="1:19" ht="15">
      <c r="A79" s="216">
        <v>7</v>
      </c>
      <c r="B79" s="197" t="s">
        <v>102</v>
      </c>
      <c r="C79" s="198"/>
      <c r="D79" s="199">
        <f>D56</f>
        <v>6</v>
      </c>
      <c r="E79" s="200">
        <f>D79/D63</f>
        <v>0.06666666666666667</v>
      </c>
      <c r="F79" s="201">
        <f>N56</f>
        <v>160</v>
      </c>
      <c r="G79" s="200">
        <f>F79/N63</f>
        <v>0.06299212598425197</v>
      </c>
      <c r="I79" s="217"/>
      <c r="J79" s="291"/>
      <c r="K79" s="291"/>
      <c r="L79" s="291"/>
      <c r="M79" s="218"/>
      <c r="N79" s="218"/>
      <c r="O79" s="219"/>
      <c r="P79" s="209"/>
      <c r="Q79" s="210"/>
      <c r="R79" s="210"/>
      <c r="S79" s="152"/>
    </row>
    <row r="80" spans="1:19" ht="15.75" thickBot="1">
      <c r="A80" s="220"/>
      <c r="B80" s="221"/>
      <c r="C80" s="222"/>
      <c r="D80" s="223"/>
      <c r="E80" s="224"/>
      <c r="F80" s="225"/>
      <c r="G80" s="224"/>
      <c r="I80" s="292" t="s">
        <v>103</v>
      </c>
      <c r="J80" s="292"/>
      <c r="K80" s="292"/>
      <c r="L80" s="292"/>
      <c r="M80" s="226"/>
      <c r="N80" s="226"/>
      <c r="O80" s="227"/>
      <c r="P80" s="209"/>
      <c r="Q80" s="210"/>
      <c r="R80" s="210"/>
      <c r="S80" s="152"/>
    </row>
    <row r="82" spans="1:15" ht="15">
      <c r="A82" s="285" t="s">
        <v>104</v>
      </c>
      <c r="B82" s="285"/>
      <c r="C82" s="285"/>
      <c r="D82" s="285"/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5"/>
    </row>
    <row r="83" spans="1:15" ht="15">
      <c r="A83" s="228" t="s">
        <v>105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ht="15">
      <c r="A84" s="228" t="s">
        <v>106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</row>
    <row r="85" spans="1:12" ht="15">
      <c r="A85" s="230" t="s">
        <v>107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0" t="s">
        <v>108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0" t="s">
        <v>109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0" t="s">
        <v>110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4" t="s">
        <v>111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5" t="s">
        <v>112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6" t="s">
        <v>113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7" t="s">
        <v>114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115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7" t="s">
        <v>116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117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1"/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8" t="s">
        <v>118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7" t="s">
        <v>119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7" t="s">
        <v>120</v>
      </c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0" t="s">
        <v>121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  <row r="102" spans="1:12" ht="15">
      <c r="A102" s="231"/>
      <c r="B102" s="231"/>
      <c r="C102" s="232"/>
      <c r="D102" s="231"/>
      <c r="E102" s="233"/>
      <c r="F102" s="231"/>
      <c r="G102" s="231"/>
      <c r="H102" s="231"/>
      <c r="I102" s="231"/>
      <c r="J102" s="231"/>
      <c r="K102" s="231"/>
      <c r="L102" s="231"/>
    </row>
    <row r="103" spans="1:12" ht="15">
      <c r="A103" s="238" t="s">
        <v>122</v>
      </c>
      <c r="B103" s="231"/>
      <c r="C103" s="232"/>
      <c r="D103" s="231"/>
      <c r="E103" s="233"/>
      <c r="F103" s="231"/>
      <c r="G103" s="231"/>
      <c r="H103" s="231"/>
      <c r="I103" s="231"/>
      <c r="J103" s="231"/>
      <c r="K103" s="231"/>
      <c r="L103" s="231"/>
    </row>
    <row r="104" spans="1:12" ht="15">
      <c r="A104" s="237" t="s">
        <v>123</v>
      </c>
      <c r="B104" s="231"/>
      <c r="C104" s="232"/>
      <c r="D104" s="231"/>
      <c r="E104" s="233"/>
      <c r="F104" s="231"/>
      <c r="G104" s="231"/>
      <c r="H104" s="231"/>
      <c r="I104" s="231"/>
      <c r="J104" s="231"/>
      <c r="K104" s="231"/>
      <c r="L104" s="231"/>
    </row>
    <row r="105" spans="1:12" ht="15">
      <c r="A105" s="237" t="s">
        <v>124</v>
      </c>
      <c r="B105" s="231"/>
      <c r="C105" s="232"/>
      <c r="D105" s="231"/>
      <c r="E105" s="233"/>
      <c r="F105" s="231"/>
      <c r="G105" s="231"/>
      <c r="H105" s="231"/>
      <c r="I105" s="231"/>
      <c r="J105" s="231"/>
      <c r="K105" s="231"/>
      <c r="L105" s="231"/>
    </row>
    <row r="106" spans="1:12" ht="15">
      <c r="A106" s="237" t="s">
        <v>125</v>
      </c>
      <c r="B106" s="231"/>
      <c r="C106" s="232"/>
      <c r="D106" s="231"/>
      <c r="E106" s="233"/>
      <c r="F106" s="231"/>
      <c r="G106" s="231"/>
      <c r="H106" s="231"/>
      <c r="I106" s="231"/>
      <c r="J106" s="231"/>
      <c r="K106" s="231"/>
      <c r="L106" s="231"/>
    </row>
  </sheetData>
  <sheetProtection selectLockedCells="1" selectUnlockedCells="1"/>
  <mergeCells count="23">
    <mergeCell ref="J78:L78"/>
    <mergeCell ref="J79:L79"/>
    <mergeCell ref="I80:L80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4 do Uchwały nr 25 Rady WMiI z dnia 23 marca 2018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6"/>
  <sheetViews>
    <sheetView workbookViewId="0" topLeftCell="A1">
      <selection activeCell="A66" sqref="A66:IV66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customWidth="1"/>
  </cols>
  <sheetData>
    <row r="1" spans="1:15" ht="15.75">
      <c r="A1" s="239" t="s">
        <v>126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 t="s">
        <v>166</v>
      </c>
      <c r="N3" s="2"/>
      <c r="O3" s="2"/>
    </row>
    <row r="4" spans="2:5" ht="15">
      <c r="B4" s="10" t="s">
        <v>172</v>
      </c>
      <c r="C4"/>
      <c r="E4"/>
    </row>
    <row r="5" spans="2:5" ht="15">
      <c r="B5" s="10" t="s">
        <v>2</v>
      </c>
      <c r="C5"/>
      <c r="E5"/>
    </row>
    <row r="6" spans="2:5" ht="15">
      <c r="B6" s="10" t="s">
        <v>3</v>
      </c>
      <c r="C6"/>
      <c r="E6"/>
    </row>
    <row r="7" spans="2:5" ht="15">
      <c r="B7" s="10" t="s">
        <v>176</v>
      </c>
      <c r="C7"/>
      <c r="E7"/>
    </row>
    <row r="8" spans="1:34" ht="15.75">
      <c r="A8" s="25"/>
      <c r="B8" s="240"/>
      <c r="C8" s="240"/>
      <c r="D8" s="240"/>
      <c r="E8" s="241"/>
      <c r="F8" s="240"/>
      <c r="G8" s="240"/>
      <c r="H8" s="240"/>
      <c r="I8" s="240"/>
      <c r="J8" s="241"/>
      <c r="K8" s="241"/>
      <c r="L8" s="241"/>
      <c r="M8" s="241"/>
      <c r="N8" s="241"/>
      <c r="O8" s="241"/>
      <c r="P8" s="6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</row>
    <row r="9" spans="1:34" ht="15.75">
      <c r="A9" s="11" t="s">
        <v>4</v>
      </c>
      <c r="B9" s="12" t="s">
        <v>5</v>
      </c>
      <c r="C9" s="11"/>
      <c r="D9" s="11" t="s">
        <v>6</v>
      </c>
      <c r="E9" s="13" t="s">
        <v>7</v>
      </c>
      <c r="F9" s="14" t="s">
        <v>8</v>
      </c>
      <c r="G9" s="15"/>
      <c r="H9" s="15"/>
      <c r="I9" s="15"/>
      <c r="J9" s="15"/>
      <c r="K9" s="15"/>
      <c r="L9" s="15"/>
      <c r="M9" s="15"/>
      <c r="N9" s="15"/>
      <c r="O9" s="16"/>
      <c r="P9" s="1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5">
      <c r="A10" s="18"/>
      <c r="B10" s="19"/>
      <c r="C10" s="20" t="s">
        <v>9</v>
      </c>
      <c r="D10" s="20" t="s">
        <v>10</v>
      </c>
      <c r="E10" s="21" t="s">
        <v>11</v>
      </c>
      <c r="F10" s="22"/>
      <c r="G10" s="22"/>
      <c r="H10" s="22"/>
      <c r="I10" s="23"/>
      <c r="J10" s="23"/>
      <c r="K10" s="23"/>
      <c r="L10" s="23"/>
      <c r="M10" s="23"/>
      <c r="N10" s="23"/>
      <c r="O10" s="23"/>
      <c r="P10" s="24"/>
      <c r="T10" s="2"/>
      <c r="U10" s="8"/>
      <c r="V10" s="9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21" ht="15">
      <c r="A11" s="18"/>
      <c r="B11" s="25"/>
      <c r="C11" s="26"/>
      <c r="D11" s="18"/>
      <c r="E11" s="21" t="s">
        <v>9</v>
      </c>
      <c r="F11" s="27" t="s">
        <v>12</v>
      </c>
      <c r="G11" s="27" t="s">
        <v>13</v>
      </c>
      <c r="H11" s="27" t="s">
        <v>14</v>
      </c>
      <c r="I11" s="27" t="s">
        <v>15</v>
      </c>
      <c r="J11" s="27" t="s">
        <v>16</v>
      </c>
      <c r="K11" s="27" t="s">
        <v>17</v>
      </c>
      <c r="L11" s="28" t="s">
        <v>18</v>
      </c>
      <c r="M11" s="28" t="s">
        <v>19</v>
      </c>
      <c r="N11" s="28" t="s">
        <v>20</v>
      </c>
      <c r="O11" s="28" t="s">
        <v>21</v>
      </c>
      <c r="P11" s="29" t="s">
        <v>22</v>
      </c>
      <c r="U11" s="10"/>
    </row>
    <row r="12" spans="1:21" ht="15">
      <c r="A12" s="18"/>
      <c r="B12" s="19"/>
      <c r="C12" s="30"/>
      <c r="D12" s="18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29"/>
      <c r="U12" s="10"/>
    </row>
    <row r="13" spans="1:21" ht="15.75">
      <c r="A13" s="27"/>
      <c r="B13" s="300" t="s">
        <v>23</v>
      </c>
      <c r="C13" s="300"/>
      <c r="D13" s="300"/>
      <c r="E13" s="300"/>
      <c r="F13" s="300"/>
      <c r="G13" s="300"/>
      <c r="H13" s="300"/>
      <c r="I13" s="300"/>
      <c r="J13" s="33"/>
      <c r="K13" s="33"/>
      <c r="L13" s="33"/>
      <c r="M13" s="33"/>
      <c r="N13" s="33"/>
      <c r="O13" s="33"/>
      <c r="P13" s="34"/>
      <c r="U13" s="10"/>
    </row>
    <row r="14" spans="1:21" ht="15">
      <c r="A14" s="35">
        <v>1</v>
      </c>
      <c r="B14" s="36" t="s">
        <v>24</v>
      </c>
      <c r="C14" s="37">
        <v>1</v>
      </c>
      <c r="D14" s="38">
        <v>0.25</v>
      </c>
      <c r="E14" s="39" t="s">
        <v>25</v>
      </c>
      <c r="F14" s="40">
        <v>2</v>
      </c>
      <c r="G14" s="41"/>
      <c r="H14" s="42"/>
      <c r="I14" s="43">
        <v>0</v>
      </c>
      <c r="J14" s="44">
        <v>3</v>
      </c>
      <c r="K14" s="44">
        <f aca="true" t="shared" si="0" ref="K14:K21">F14+G14+H14</f>
        <v>2</v>
      </c>
      <c r="L14" s="44">
        <f aca="true" t="shared" si="1" ref="L14:L21">F14+G14+H14+I14</f>
        <v>2</v>
      </c>
      <c r="M14" s="44">
        <v>0</v>
      </c>
      <c r="N14" s="44">
        <f aca="true" t="shared" si="2" ref="N14:N21">J14+L14</f>
        <v>5</v>
      </c>
      <c r="O14" s="45" t="s">
        <v>26</v>
      </c>
      <c r="P14" s="46"/>
      <c r="Q14" s="4">
        <f aca="true" t="shared" si="3" ref="Q14:Q21">IF(E14="Egz.",1,0)</f>
        <v>0</v>
      </c>
      <c r="R14" s="4">
        <f aca="true" t="shared" si="4" ref="R14:R21">N14/D14</f>
        <v>20</v>
      </c>
      <c r="U14" s="10"/>
    </row>
    <row r="15" spans="1:18" ht="15">
      <c r="A15" s="35">
        <v>2</v>
      </c>
      <c r="B15" s="36" t="s">
        <v>27</v>
      </c>
      <c r="C15" s="37">
        <v>1</v>
      </c>
      <c r="D15" s="38">
        <v>0.25</v>
      </c>
      <c r="E15" s="39" t="s">
        <v>25</v>
      </c>
      <c r="F15" s="47">
        <v>2</v>
      </c>
      <c r="G15" s="48"/>
      <c r="H15" s="49"/>
      <c r="I15" s="50">
        <v>0</v>
      </c>
      <c r="J15" s="51">
        <v>3</v>
      </c>
      <c r="K15" s="51">
        <f t="shared" si="0"/>
        <v>2</v>
      </c>
      <c r="L15" s="51">
        <f t="shared" si="1"/>
        <v>2</v>
      </c>
      <c r="M15" s="51">
        <v>0</v>
      </c>
      <c r="N15" s="51">
        <f t="shared" si="2"/>
        <v>5</v>
      </c>
      <c r="O15" s="52" t="s">
        <v>26</v>
      </c>
      <c r="P15" s="46"/>
      <c r="Q15" s="4">
        <f t="shared" si="3"/>
        <v>0</v>
      </c>
      <c r="R15" s="4">
        <f t="shared" si="4"/>
        <v>20</v>
      </c>
    </row>
    <row r="16" spans="1:18" ht="15">
      <c r="A16" s="35">
        <v>3</v>
      </c>
      <c r="B16" s="36" t="s">
        <v>28</v>
      </c>
      <c r="C16" s="37">
        <v>1</v>
      </c>
      <c r="D16" s="38">
        <v>0.5</v>
      </c>
      <c r="E16" s="39" t="s">
        <v>25</v>
      </c>
      <c r="F16" s="47">
        <v>4</v>
      </c>
      <c r="G16" s="48"/>
      <c r="H16" s="49"/>
      <c r="I16" s="50">
        <v>0</v>
      </c>
      <c r="J16" s="51">
        <v>6</v>
      </c>
      <c r="K16" s="51">
        <f t="shared" si="0"/>
        <v>4</v>
      </c>
      <c r="L16" s="51">
        <f t="shared" si="1"/>
        <v>4</v>
      </c>
      <c r="M16" s="51">
        <v>0</v>
      </c>
      <c r="N16" s="51">
        <f t="shared" si="2"/>
        <v>10</v>
      </c>
      <c r="O16" s="52" t="s">
        <v>26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4</v>
      </c>
      <c r="B17" s="53" t="s">
        <v>29</v>
      </c>
      <c r="C17" s="54">
        <v>1</v>
      </c>
      <c r="D17" s="38">
        <v>0.5</v>
      </c>
      <c r="E17" s="39" t="s">
        <v>25</v>
      </c>
      <c r="F17" s="47">
        <v>4</v>
      </c>
      <c r="G17" s="48"/>
      <c r="H17" s="49"/>
      <c r="I17" s="50">
        <v>4</v>
      </c>
      <c r="J17" s="51">
        <v>6</v>
      </c>
      <c r="K17" s="51">
        <f t="shared" si="0"/>
        <v>4</v>
      </c>
      <c r="L17" s="51">
        <f t="shared" si="1"/>
        <v>8</v>
      </c>
      <c r="M17" s="51">
        <v>0</v>
      </c>
      <c r="N17" s="51">
        <f t="shared" si="2"/>
        <v>14</v>
      </c>
      <c r="O17" s="52" t="s">
        <v>26</v>
      </c>
      <c r="P17" s="46"/>
      <c r="Q17" s="4">
        <f t="shared" si="3"/>
        <v>0</v>
      </c>
      <c r="R17" s="4">
        <f t="shared" si="4"/>
        <v>28</v>
      </c>
    </row>
    <row r="18" spans="1:18" s="242" customFormat="1" ht="15">
      <c r="A18" s="35">
        <v>5</v>
      </c>
      <c r="B18" s="55" t="s">
        <v>31</v>
      </c>
      <c r="C18" s="56">
        <v>1</v>
      </c>
      <c r="D18" s="38">
        <v>2</v>
      </c>
      <c r="E18" s="39" t="s">
        <v>32</v>
      </c>
      <c r="F18" s="47">
        <v>16</v>
      </c>
      <c r="G18" s="48"/>
      <c r="H18" s="49"/>
      <c r="I18" s="50">
        <v>1</v>
      </c>
      <c r="J18" s="51">
        <v>40</v>
      </c>
      <c r="K18" s="51">
        <f>F18+G18+H18</f>
        <v>16</v>
      </c>
      <c r="L18" s="51">
        <f>F18+G18+H18+I18</f>
        <v>17</v>
      </c>
      <c r="M18" s="51">
        <v>0</v>
      </c>
      <c r="N18" s="51">
        <f>J18+L18</f>
        <v>57</v>
      </c>
      <c r="O18" s="52" t="s">
        <v>33</v>
      </c>
      <c r="P18" s="46" t="s">
        <v>34</v>
      </c>
      <c r="Q18" s="113">
        <f>IF(E18="Egz.",1,0)</f>
        <v>0</v>
      </c>
      <c r="R18" s="113">
        <f>N18/D18</f>
        <v>28.5</v>
      </c>
    </row>
    <row r="19" spans="1:18" s="242" customFormat="1" ht="15">
      <c r="A19" s="57">
        <v>6</v>
      </c>
      <c r="B19" s="58" t="s">
        <v>36</v>
      </c>
      <c r="C19" s="56">
        <v>1</v>
      </c>
      <c r="D19" s="38">
        <v>2</v>
      </c>
      <c r="E19" s="39" t="s">
        <v>32</v>
      </c>
      <c r="F19" s="47"/>
      <c r="G19" s="48">
        <v>30</v>
      </c>
      <c r="H19" s="49"/>
      <c r="I19" s="50">
        <v>1</v>
      </c>
      <c r="J19" s="51">
        <v>29</v>
      </c>
      <c r="K19" s="51">
        <f>F19+G19+H19</f>
        <v>30</v>
      </c>
      <c r="L19" s="51">
        <f>F19+G19+H19+I19</f>
        <v>31</v>
      </c>
      <c r="M19" s="51">
        <v>0</v>
      </c>
      <c r="N19" s="51">
        <f>J19+L19</f>
        <v>60</v>
      </c>
      <c r="O19" s="52" t="s">
        <v>26</v>
      </c>
      <c r="P19" s="46"/>
      <c r="Q19" s="113">
        <f>IF(E19="Egz.",1,0)</f>
        <v>0</v>
      </c>
      <c r="R19" s="113">
        <f>N19/D19</f>
        <v>30</v>
      </c>
    </row>
    <row r="20" spans="1:18" ht="15">
      <c r="A20" s="35">
        <v>7</v>
      </c>
      <c r="B20" s="55" t="s">
        <v>30</v>
      </c>
      <c r="C20" s="56">
        <v>2</v>
      </c>
      <c r="D20" s="38">
        <v>0.5</v>
      </c>
      <c r="E20" s="39" t="s">
        <v>25</v>
      </c>
      <c r="F20" s="47">
        <v>4</v>
      </c>
      <c r="G20" s="48"/>
      <c r="H20" s="49"/>
      <c r="I20" s="50">
        <v>4</v>
      </c>
      <c r="J20" s="51">
        <v>6</v>
      </c>
      <c r="K20" s="51">
        <f>F20+G20+H20</f>
        <v>4</v>
      </c>
      <c r="L20" s="51">
        <f>F20+G20+H20+I20</f>
        <v>8</v>
      </c>
      <c r="M20" s="51">
        <v>0</v>
      </c>
      <c r="N20" s="51">
        <f>J20+L20</f>
        <v>14</v>
      </c>
      <c r="O20" s="52" t="s">
        <v>26</v>
      </c>
      <c r="P20" s="46"/>
      <c r="Q20" s="4">
        <f>IF(E20="Egz.",1,0)</f>
        <v>0</v>
      </c>
      <c r="R20" s="4">
        <f>N20/D20</f>
        <v>28</v>
      </c>
    </row>
    <row r="21" spans="1:18" s="242" customFormat="1" ht="15">
      <c r="A21" s="35">
        <v>8</v>
      </c>
      <c r="B21" s="55" t="s">
        <v>35</v>
      </c>
      <c r="C21" s="56">
        <v>2</v>
      </c>
      <c r="D21" s="38">
        <v>2</v>
      </c>
      <c r="E21" s="39" t="s">
        <v>32</v>
      </c>
      <c r="F21" s="47">
        <v>16</v>
      </c>
      <c r="G21" s="48"/>
      <c r="H21" s="49"/>
      <c r="I21" s="50">
        <v>1</v>
      </c>
      <c r="J21" s="51">
        <v>40</v>
      </c>
      <c r="K21" s="51">
        <f t="shared" si="0"/>
        <v>16</v>
      </c>
      <c r="L21" s="51">
        <f t="shared" si="1"/>
        <v>17</v>
      </c>
      <c r="M21" s="51">
        <v>0</v>
      </c>
      <c r="N21" s="51">
        <f t="shared" si="2"/>
        <v>57</v>
      </c>
      <c r="O21" s="52" t="s">
        <v>33</v>
      </c>
      <c r="P21" s="46" t="s">
        <v>34</v>
      </c>
      <c r="Q21" s="113">
        <f t="shared" si="3"/>
        <v>0</v>
      </c>
      <c r="R21" s="113">
        <f t="shared" si="4"/>
        <v>28.5</v>
      </c>
    </row>
    <row r="22" spans="1:18" s="242" customFormat="1" ht="16.5" thickBot="1">
      <c r="A22" s="57"/>
      <c r="B22" s="59" t="s">
        <v>37</v>
      </c>
      <c r="C22" s="60"/>
      <c r="D22" s="60"/>
      <c r="E22" s="61"/>
      <c r="F22" s="60"/>
      <c r="G22" s="60"/>
      <c r="H22" s="60"/>
      <c r="I22" s="60"/>
      <c r="J22" s="60"/>
      <c r="K22" s="62"/>
      <c r="L22" s="60"/>
      <c r="M22" s="60"/>
      <c r="N22" s="60"/>
      <c r="O22" s="60"/>
      <c r="P22" s="60"/>
      <c r="Q22" s="113"/>
      <c r="R22" s="113"/>
    </row>
    <row r="23" spans="1:18" ht="15">
      <c r="A23" s="63">
        <v>1</v>
      </c>
      <c r="B23" s="64" t="s">
        <v>38</v>
      </c>
      <c r="C23" s="56">
        <v>1</v>
      </c>
      <c r="D23" s="65">
        <v>3</v>
      </c>
      <c r="E23" s="66" t="s">
        <v>7</v>
      </c>
      <c r="F23" s="67">
        <v>10</v>
      </c>
      <c r="G23" s="68"/>
      <c r="H23" s="69">
        <v>20</v>
      </c>
      <c r="I23" s="70">
        <v>3</v>
      </c>
      <c r="J23" s="71">
        <v>57</v>
      </c>
      <c r="K23" s="44">
        <f>F23+G23+H23</f>
        <v>30</v>
      </c>
      <c r="L23" s="44">
        <f>F23+G23+H23+I23</f>
        <v>33</v>
      </c>
      <c r="M23" s="44">
        <v>30</v>
      </c>
      <c r="N23" s="44">
        <f>J23+L23</f>
        <v>90</v>
      </c>
      <c r="O23" s="72" t="s">
        <v>26</v>
      </c>
      <c r="P23" s="46"/>
      <c r="Q23" s="4">
        <f>IF(E23="Egz.",1,0)</f>
        <v>1</v>
      </c>
      <c r="R23" s="4">
        <f>N23/D23</f>
        <v>30</v>
      </c>
    </row>
    <row r="24" spans="1:18" ht="15">
      <c r="A24" s="63">
        <v>2</v>
      </c>
      <c r="B24" s="64" t="s">
        <v>39</v>
      </c>
      <c r="C24" s="56">
        <v>1</v>
      </c>
      <c r="D24" s="38">
        <v>3.5</v>
      </c>
      <c r="E24" s="39" t="s">
        <v>7</v>
      </c>
      <c r="F24" s="47">
        <v>20</v>
      </c>
      <c r="G24" s="48"/>
      <c r="H24" s="73">
        <v>20</v>
      </c>
      <c r="I24" s="50">
        <v>2</v>
      </c>
      <c r="J24" s="51">
        <v>63</v>
      </c>
      <c r="K24" s="51">
        <f>F24+G24+H24</f>
        <v>40</v>
      </c>
      <c r="L24" s="51">
        <f>F24+G24+H24+I24</f>
        <v>42</v>
      </c>
      <c r="M24" s="51">
        <v>30</v>
      </c>
      <c r="N24" s="51">
        <f>J24+L24</f>
        <v>105</v>
      </c>
      <c r="O24" s="52" t="s">
        <v>33</v>
      </c>
      <c r="P24" s="46" t="s">
        <v>40</v>
      </c>
      <c r="Q24" s="4">
        <f>IF(E24="Egz.",1,0)</f>
        <v>1</v>
      </c>
      <c r="R24" s="4">
        <f>N24/D24</f>
        <v>30</v>
      </c>
    </row>
    <row r="25" spans="1:16" ht="15">
      <c r="A25" s="63"/>
      <c r="B25" s="64" t="s">
        <v>41</v>
      </c>
      <c r="C25" s="56"/>
      <c r="D25" s="38"/>
      <c r="E25" s="39"/>
      <c r="F25" s="47"/>
      <c r="G25" s="48"/>
      <c r="H25" s="73"/>
      <c r="I25" s="50"/>
      <c r="J25" s="51"/>
      <c r="K25" s="51"/>
      <c r="L25" s="51"/>
      <c r="M25" s="51"/>
      <c r="N25" s="51"/>
      <c r="O25" s="52"/>
      <c r="P25" s="46"/>
    </row>
    <row r="26" spans="1:16" ht="15">
      <c r="A26" s="63"/>
      <c r="B26" s="64" t="s">
        <v>42</v>
      </c>
      <c r="C26" s="56"/>
      <c r="D26" s="65"/>
      <c r="E26" s="66"/>
      <c r="F26" s="74"/>
      <c r="G26" s="75"/>
      <c r="H26" s="76"/>
      <c r="I26" s="77"/>
      <c r="J26" s="78"/>
      <c r="K26" s="51"/>
      <c r="L26" s="51"/>
      <c r="M26" s="51"/>
      <c r="N26" s="51"/>
      <c r="O26" s="79"/>
      <c r="P26" s="46"/>
    </row>
    <row r="27" spans="1:18" ht="15">
      <c r="A27" s="63">
        <v>3</v>
      </c>
      <c r="B27" s="64" t="s">
        <v>44</v>
      </c>
      <c r="C27" s="80">
        <v>1</v>
      </c>
      <c r="D27" s="65">
        <v>1</v>
      </c>
      <c r="E27" s="66" t="s">
        <v>32</v>
      </c>
      <c r="F27" s="74">
        <v>10</v>
      </c>
      <c r="G27" s="75"/>
      <c r="H27" s="76"/>
      <c r="I27" s="77">
        <v>0</v>
      </c>
      <c r="J27" s="78">
        <v>20</v>
      </c>
      <c r="K27" s="51">
        <f>F27+G27+H27</f>
        <v>10</v>
      </c>
      <c r="L27" s="51">
        <f>F27+G27+H27+I27</f>
        <v>10</v>
      </c>
      <c r="M27" s="51">
        <v>0</v>
      </c>
      <c r="N27" s="51">
        <f>J27+L27</f>
        <v>30</v>
      </c>
      <c r="O27" s="79" t="s">
        <v>26</v>
      </c>
      <c r="P27" s="46" t="s">
        <v>34</v>
      </c>
      <c r="Q27" s="4">
        <f>IF(E27="Egz.",1,0)</f>
        <v>0</v>
      </c>
      <c r="R27" s="4">
        <f>N27/D27</f>
        <v>30</v>
      </c>
    </row>
    <row r="28" spans="1:18" ht="15">
      <c r="A28" s="63">
        <v>4</v>
      </c>
      <c r="B28" s="64" t="s">
        <v>43</v>
      </c>
      <c r="C28" s="80">
        <v>2</v>
      </c>
      <c r="D28" s="65">
        <v>3</v>
      </c>
      <c r="E28" s="66" t="s">
        <v>32</v>
      </c>
      <c r="F28" s="74">
        <v>10</v>
      </c>
      <c r="G28" s="75"/>
      <c r="H28" s="76">
        <v>20</v>
      </c>
      <c r="I28" s="77">
        <v>3</v>
      </c>
      <c r="J28" s="78">
        <v>57</v>
      </c>
      <c r="K28" s="51">
        <f>F28+G28+H28</f>
        <v>30</v>
      </c>
      <c r="L28" s="51">
        <f>F28+G28+H28+I28</f>
        <v>33</v>
      </c>
      <c r="M28" s="51">
        <v>30</v>
      </c>
      <c r="N28" s="51">
        <f>J28+L28</f>
        <v>90</v>
      </c>
      <c r="O28" s="79" t="s">
        <v>26</v>
      </c>
      <c r="P28" s="46"/>
      <c r="Q28" s="4">
        <f>IF(E28="Egz.",1,0)</f>
        <v>0</v>
      </c>
      <c r="R28" s="4">
        <f>N28/D28</f>
        <v>30</v>
      </c>
    </row>
    <row r="29" spans="1:18" ht="15">
      <c r="A29" s="63">
        <v>5</v>
      </c>
      <c r="B29" s="64" t="s">
        <v>45</v>
      </c>
      <c r="C29" s="80">
        <v>2</v>
      </c>
      <c r="D29" s="65">
        <v>3</v>
      </c>
      <c r="E29" s="39" t="s">
        <v>32</v>
      </c>
      <c r="F29" s="74">
        <v>10</v>
      </c>
      <c r="G29" s="75"/>
      <c r="H29" s="76">
        <v>20</v>
      </c>
      <c r="I29" s="77">
        <v>3</v>
      </c>
      <c r="J29" s="78">
        <v>57</v>
      </c>
      <c r="K29" s="51">
        <f>F29+G29+H29</f>
        <v>30</v>
      </c>
      <c r="L29" s="51">
        <f>F29+G29+H29+I29</f>
        <v>33</v>
      </c>
      <c r="M29" s="51">
        <v>30</v>
      </c>
      <c r="N29" s="51">
        <f>J29+L29</f>
        <v>90</v>
      </c>
      <c r="O29" s="79" t="s">
        <v>26</v>
      </c>
      <c r="P29" s="46"/>
      <c r="Q29" s="4">
        <f>IF(E29="Egz.",1,0)</f>
        <v>0</v>
      </c>
      <c r="R29" s="4">
        <f>N29/D29</f>
        <v>30</v>
      </c>
    </row>
    <row r="30" spans="1:18" ht="15">
      <c r="A30" s="81">
        <v>6</v>
      </c>
      <c r="B30" s="64" t="s">
        <v>46</v>
      </c>
      <c r="C30" s="56">
        <v>2</v>
      </c>
      <c r="D30" s="38">
        <v>4</v>
      </c>
      <c r="E30" s="39" t="s">
        <v>7</v>
      </c>
      <c r="F30" s="47">
        <v>20</v>
      </c>
      <c r="G30" s="48"/>
      <c r="H30" s="73">
        <v>20</v>
      </c>
      <c r="I30" s="50">
        <v>5</v>
      </c>
      <c r="J30" s="51">
        <v>75</v>
      </c>
      <c r="K30" s="51">
        <f>F30+G30+H30</f>
        <v>40</v>
      </c>
      <c r="L30" s="51">
        <f>F30+G30+H30+I30</f>
        <v>45</v>
      </c>
      <c r="M30" s="51">
        <v>30</v>
      </c>
      <c r="N30" s="51">
        <f>J30+L30</f>
        <v>120</v>
      </c>
      <c r="O30" s="52" t="s">
        <v>26</v>
      </c>
      <c r="P30" s="46"/>
      <c r="Q30" s="4">
        <f>IF(E30="Egz.",1,0)</f>
        <v>1</v>
      </c>
      <c r="R30" s="4">
        <f>N30/D30</f>
        <v>30</v>
      </c>
    </row>
    <row r="31" spans="1:16" ht="16.5" thickBot="1">
      <c r="A31" s="243"/>
      <c r="B31" s="244" t="s">
        <v>47</v>
      </c>
      <c r="C31" s="245"/>
      <c r="D31" s="245"/>
      <c r="E31" s="246"/>
      <c r="F31" s="245"/>
      <c r="G31" s="245"/>
      <c r="H31" s="245"/>
      <c r="I31" s="245"/>
      <c r="J31" s="245"/>
      <c r="K31" s="247"/>
      <c r="L31" s="245"/>
      <c r="M31" s="245"/>
      <c r="N31" s="245"/>
      <c r="O31" s="245"/>
      <c r="P31" s="60"/>
    </row>
    <row r="32" spans="1:18" ht="15.75" thickBot="1">
      <c r="A32" s="248">
        <v>1</v>
      </c>
      <c r="B32" s="64" t="s">
        <v>127</v>
      </c>
      <c r="C32" s="85">
        <v>1</v>
      </c>
      <c r="D32" s="86">
        <v>3</v>
      </c>
      <c r="E32" s="39" t="s">
        <v>32</v>
      </c>
      <c r="F32" s="40">
        <v>10</v>
      </c>
      <c r="G32" s="41"/>
      <c r="H32" s="47">
        <v>20</v>
      </c>
      <c r="I32" s="43">
        <v>3</v>
      </c>
      <c r="J32" s="44">
        <v>57</v>
      </c>
      <c r="K32" s="44">
        <f>F32+G32+H32</f>
        <v>30</v>
      </c>
      <c r="L32" s="44">
        <f>F32+G32+H32+I32</f>
        <v>33</v>
      </c>
      <c r="M32" s="44">
        <v>30</v>
      </c>
      <c r="N32" s="44">
        <f>J32+L32</f>
        <v>90</v>
      </c>
      <c r="O32" s="45" t="s">
        <v>26</v>
      </c>
      <c r="P32" s="46"/>
      <c r="Q32" s="4">
        <f>IF(E32="Egz.",1,0)</f>
        <v>0</v>
      </c>
      <c r="R32" s="4">
        <f>N32/D32</f>
        <v>30</v>
      </c>
    </row>
    <row r="33" spans="1:18" ht="15.75" thickBot="1">
      <c r="A33" s="128">
        <v>2</v>
      </c>
      <c r="B33" s="64" t="s">
        <v>128</v>
      </c>
      <c r="C33" s="85">
        <v>1</v>
      </c>
      <c r="D33" s="86">
        <v>3</v>
      </c>
      <c r="E33" s="39" t="s">
        <v>7</v>
      </c>
      <c r="F33" s="40">
        <v>10</v>
      </c>
      <c r="G33" s="48"/>
      <c r="H33" s="47">
        <v>20</v>
      </c>
      <c r="I33" s="50">
        <v>5</v>
      </c>
      <c r="J33" s="51">
        <v>55</v>
      </c>
      <c r="K33" s="51">
        <f>F33+G33+H33</f>
        <v>30</v>
      </c>
      <c r="L33" s="51">
        <f>F33+G33+H33+I33</f>
        <v>35</v>
      </c>
      <c r="M33" s="51">
        <v>30</v>
      </c>
      <c r="N33" s="51">
        <f>J33+L33</f>
        <v>90</v>
      </c>
      <c r="O33" s="52" t="s">
        <v>26</v>
      </c>
      <c r="P33" s="46" t="s">
        <v>40</v>
      </c>
      <c r="Q33" s="4">
        <f>IF(E33="Egz.",1,0)</f>
        <v>1</v>
      </c>
      <c r="R33" s="4">
        <f>N33/D33</f>
        <v>30</v>
      </c>
    </row>
    <row r="34" spans="1:18" ht="15">
      <c r="A34" s="248">
        <v>3</v>
      </c>
      <c r="B34" s="64" t="s">
        <v>129</v>
      </c>
      <c r="C34" s="85">
        <v>1</v>
      </c>
      <c r="D34" s="86">
        <v>3</v>
      </c>
      <c r="E34" s="66" t="s">
        <v>7</v>
      </c>
      <c r="F34" s="40">
        <v>10</v>
      </c>
      <c r="G34" s="48"/>
      <c r="H34" s="47">
        <v>20</v>
      </c>
      <c r="I34" s="50">
        <v>5</v>
      </c>
      <c r="J34" s="51">
        <v>55</v>
      </c>
      <c r="K34" s="51">
        <f>F34+G34+H34</f>
        <v>30</v>
      </c>
      <c r="L34" s="51">
        <f>F34+G34+H34+I34</f>
        <v>35</v>
      </c>
      <c r="M34" s="51">
        <v>30</v>
      </c>
      <c r="N34" s="51">
        <f>J34+L34</f>
        <v>90</v>
      </c>
      <c r="O34" s="52" t="s">
        <v>26</v>
      </c>
      <c r="P34" s="46" t="s">
        <v>40</v>
      </c>
      <c r="Q34" s="4">
        <f>IF(E34="Egz.",1,0)</f>
        <v>1</v>
      </c>
      <c r="R34" s="4">
        <f>N34/D34</f>
        <v>30</v>
      </c>
    </row>
    <row r="35" spans="1:18" ht="15">
      <c r="A35" s="128">
        <v>4</v>
      </c>
      <c r="B35" s="64" t="s">
        <v>130</v>
      </c>
      <c r="C35" s="85">
        <v>2</v>
      </c>
      <c r="D35" s="86">
        <v>3.5</v>
      </c>
      <c r="E35" s="39" t="s">
        <v>7</v>
      </c>
      <c r="F35" s="47">
        <v>20</v>
      </c>
      <c r="G35" s="48"/>
      <c r="H35" s="47">
        <v>20</v>
      </c>
      <c r="I35" s="50">
        <v>3</v>
      </c>
      <c r="J35" s="51">
        <v>62</v>
      </c>
      <c r="K35" s="51">
        <f>F35+G35+H35</f>
        <v>40</v>
      </c>
      <c r="L35" s="51">
        <f>F35+G35+H35+I35</f>
        <v>43</v>
      </c>
      <c r="M35" s="51">
        <v>30</v>
      </c>
      <c r="N35" s="51">
        <f>J35+L35</f>
        <v>105</v>
      </c>
      <c r="O35" s="52" t="s">
        <v>26</v>
      </c>
      <c r="P35" s="46"/>
      <c r="Q35" s="4">
        <f>IF(E35="Egz.",1,0)</f>
        <v>1</v>
      </c>
      <c r="R35" s="4">
        <f>N35/D35</f>
        <v>30</v>
      </c>
    </row>
    <row r="36" spans="1:18" ht="15">
      <c r="A36" s="128">
        <v>5</v>
      </c>
      <c r="B36" s="64" t="s">
        <v>50</v>
      </c>
      <c r="C36" s="85">
        <v>2</v>
      </c>
      <c r="D36" s="86">
        <v>4</v>
      </c>
      <c r="E36" s="39" t="s">
        <v>32</v>
      </c>
      <c r="F36" s="47">
        <v>20</v>
      </c>
      <c r="G36" s="75"/>
      <c r="H36" s="47">
        <v>20</v>
      </c>
      <c r="I36" s="77">
        <v>5</v>
      </c>
      <c r="J36" s="78">
        <v>75</v>
      </c>
      <c r="K36" s="51">
        <f>F36+G36+H36</f>
        <v>40</v>
      </c>
      <c r="L36" s="51">
        <f>F36+G36+H36+I36</f>
        <v>45</v>
      </c>
      <c r="M36" s="51">
        <v>30</v>
      </c>
      <c r="N36" s="51">
        <f>J36+L36</f>
        <v>120</v>
      </c>
      <c r="O36" s="52" t="s">
        <v>33</v>
      </c>
      <c r="P36" s="46"/>
      <c r="Q36" s="4">
        <f>IF(E36="Egz.",1,0)</f>
        <v>0</v>
      </c>
      <c r="R36" s="4">
        <f>N36/D36</f>
        <v>30</v>
      </c>
    </row>
    <row r="37" spans="1:16" ht="15">
      <c r="A37" s="57"/>
      <c r="B37" s="64" t="s">
        <v>55</v>
      </c>
      <c r="C37" s="85"/>
      <c r="D37" s="86"/>
      <c r="E37" s="39"/>
      <c r="F37" s="74"/>
      <c r="G37" s="75"/>
      <c r="H37" s="76"/>
      <c r="I37" s="77"/>
      <c r="J37" s="78"/>
      <c r="K37" s="51"/>
      <c r="L37" s="51"/>
      <c r="M37" s="51"/>
      <c r="N37" s="51"/>
      <c r="O37" s="52"/>
      <c r="P37" s="46"/>
    </row>
    <row r="38" spans="1:16" ht="15">
      <c r="A38" s="35"/>
      <c r="B38" s="64" t="s">
        <v>131</v>
      </c>
      <c r="C38" s="85"/>
      <c r="D38" s="86"/>
      <c r="E38" s="39"/>
      <c r="F38" s="47"/>
      <c r="G38" s="48"/>
      <c r="H38" s="73"/>
      <c r="I38" s="50"/>
      <c r="J38" s="51"/>
      <c r="K38" s="51"/>
      <c r="L38" s="51"/>
      <c r="M38" s="51"/>
      <c r="N38" s="51"/>
      <c r="O38" s="52"/>
      <c r="P38" s="46"/>
    </row>
    <row r="39" spans="1:16" ht="15.75" thickBot="1">
      <c r="A39" s="35"/>
      <c r="B39" s="64" t="s">
        <v>56</v>
      </c>
      <c r="C39" s="85"/>
      <c r="D39" s="86"/>
      <c r="E39" s="39"/>
      <c r="F39" s="47"/>
      <c r="G39" s="48"/>
      <c r="H39" s="73"/>
      <c r="I39" s="50"/>
      <c r="J39" s="51"/>
      <c r="K39" s="51"/>
      <c r="L39" s="51"/>
      <c r="M39" s="51"/>
      <c r="N39" s="51"/>
      <c r="O39" s="52"/>
      <c r="P39" s="46"/>
    </row>
    <row r="40" spans="1:18" ht="15.75" thickBot="1">
      <c r="A40" s="128">
        <v>6</v>
      </c>
      <c r="B40" s="64" t="s">
        <v>132</v>
      </c>
      <c r="C40" s="85">
        <v>2</v>
      </c>
      <c r="D40" s="86">
        <v>3</v>
      </c>
      <c r="E40" s="39" t="s">
        <v>32</v>
      </c>
      <c r="F40" s="40">
        <v>10</v>
      </c>
      <c r="G40" s="48"/>
      <c r="H40" s="47">
        <v>20</v>
      </c>
      <c r="I40" s="50">
        <v>3</v>
      </c>
      <c r="J40" s="51">
        <v>57</v>
      </c>
      <c r="K40" s="51">
        <f>F40+G40+H40</f>
        <v>30</v>
      </c>
      <c r="L40" s="51">
        <f>F40+G40+H40+I40</f>
        <v>33</v>
      </c>
      <c r="M40" s="51">
        <v>30</v>
      </c>
      <c r="N40" s="51">
        <f>J40+L40</f>
        <v>90</v>
      </c>
      <c r="O40" s="52" t="s">
        <v>26</v>
      </c>
      <c r="P40" s="46"/>
      <c r="Q40" s="4">
        <f>IF(E40="Egz.",1,0)</f>
        <v>0</v>
      </c>
      <c r="R40" s="4">
        <f>N40/D40</f>
        <v>30</v>
      </c>
    </row>
    <row r="41" spans="1:18" ht="15.75" thickBot="1">
      <c r="A41" s="248">
        <v>7</v>
      </c>
      <c r="B41" s="64" t="s">
        <v>133</v>
      </c>
      <c r="C41" s="284">
        <v>2</v>
      </c>
      <c r="D41" s="86">
        <v>3</v>
      </c>
      <c r="E41" s="39" t="s">
        <v>7</v>
      </c>
      <c r="F41" s="40">
        <v>10</v>
      </c>
      <c r="G41" s="48"/>
      <c r="H41" s="47">
        <v>20</v>
      </c>
      <c r="I41" s="50">
        <v>5</v>
      </c>
      <c r="J41" s="51">
        <v>55</v>
      </c>
      <c r="K41" s="51">
        <f>F41+G41+H41</f>
        <v>30</v>
      </c>
      <c r="L41" s="51">
        <f>F41+G41+H41+I41</f>
        <v>35</v>
      </c>
      <c r="M41" s="51">
        <v>30</v>
      </c>
      <c r="N41" s="51">
        <f>J41+L41</f>
        <v>90</v>
      </c>
      <c r="O41" s="52" t="s">
        <v>26</v>
      </c>
      <c r="P41" s="46"/>
      <c r="Q41" s="4">
        <f>IF(E41="Egz.",1,0)</f>
        <v>1</v>
      </c>
      <c r="R41" s="4">
        <f>N41/D41</f>
        <v>30</v>
      </c>
    </row>
    <row r="42" spans="1:18" ht="15">
      <c r="A42" s="248">
        <v>8</v>
      </c>
      <c r="B42" s="64" t="s">
        <v>54</v>
      </c>
      <c r="C42" s="85">
        <v>3</v>
      </c>
      <c r="D42" s="86">
        <v>2.5</v>
      </c>
      <c r="E42" s="39" t="s">
        <v>32</v>
      </c>
      <c r="F42" s="40">
        <v>10</v>
      </c>
      <c r="G42" s="75"/>
      <c r="H42" s="47">
        <v>20</v>
      </c>
      <c r="I42" s="77">
        <v>5</v>
      </c>
      <c r="J42" s="78">
        <v>40</v>
      </c>
      <c r="K42" s="51">
        <f>F42+G42+H42</f>
        <v>30</v>
      </c>
      <c r="L42" s="51">
        <f>F42+G42+H42+I42</f>
        <v>35</v>
      </c>
      <c r="M42" s="51">
        <v>30</v>
      </c>
      <c r="N42" s="51">
        <f>J42+L42</f>
        <v>75</v>
      </c>
      <c r="O42" s="52" t="s">
        <v>33</v>
      </c>
      <c r="P42" s="46"/>
      <c r="Q42" s="4">
        <f>IF(E42="Egz.",1,0)</f>
        <v>0</v>
      </c>
      <c r="R42" s="4">
        <f>N42/D42</f>
        <v>30</v>
      </c>
    </row>
    <row r="43" spans="1:16" ht="15">
      <c r="A43" s="57"/>
      <c r="B43" s="64" t="s">
        <v>134</v>
      </c>
      <c r="C43" s="85"/>
      <c r="D43" s="86"/>
      <c r="E43" s="39"/>
      <c r="F43" s="74"/>
      <c r="G43" s="75"/>
      <c r="H43" s="76"/>
      <c r="I43" s="77"/>
      <c r="J43" s="78"/>
      <c r="K43" s="51"/>
      <c r="L43" s="51"/>
      <c r="M43" s="51"/>
      <c r="N43" s="51"/>
      <c r="O43" s="52"/>
      <c r="P43" s="46"/>
    </row>
    <row r="44" spans="1:17" ht="15.75" thickBot="1">
      <c r="A44" s="35"/>
      <c r="B44" s="64" t="s">
        <v>135</v>
      </c>
      <c r="C44" s="85"/>
      <c r="D44" s="86"/>
      <c r="E44" s="39"/>
      <c r="F44" s="47"/>
      <c r="G44" s="48"/>
      <c r="H44" s="73"/>
      <c r="I44" s="50"/>
      <c r="J44" s="51"/>
      <c r="K44" s="51"/>
      <c r="L44" s="51"/>
      <c r="M44" s="51"/>
      <c r="N44" s="51"/>
      <c r="O44" s="52"/>
      <c r="P44" s="46"/>
      <c r="Q44" s="4">
        <f>IF(E44="Egz.",1,0)</f>
        <v>0</v>
      </c>
    </row>
    <row r="45" spans="1:18" ht="15.75" thickBot="1">
      <c r="A45" s="128">
        <v>9</v>
      </c>
      <c r="B45" s="64" t="s">
        <v>136</v>
      </c>
      <c r="C45" s="85">
        <v>3</v>
      </c>
      <c r="D45" s="86">
        <v>2.5</v>
      </c>
      <c r="E45" s="104" t="s">
        <v>32</v>
      </c>
      <c r="F45" s="40">
        <v>10</v>
      </c>
      <c r="G45" s="48"/>
      <c r="H45" s="47">
        <v>20</v>
      </c>
      <c r="I45" s="50">
        <v>3</v>
      </c>
      <c r="J45" s="51">
        <v>42</v>
      </c>
      <c r="K45" s="51">
        <f>F45+G45+H45</f>
        <v>30</v>
      </c>
      <c r="L45" s="51">
        <f>F45+G45+H45+I45</f>
        <v>33</v>
      </c>
      <c r="M45" s="51">
        <v>30</v>
      </c>
      <c r="N45" s="51">
        <f>J45+L45</f>
        <v>75</v>
      </c>
      <c r="O45" s="52" t="s">
        <v>26</v>
      </c>
      <c r="P45" s="46"/>
      <c r="Q45" s="4">
        <f>IF(E45="Egz.",1,0)</f>
        <v>0</v>
      </c>
      <c r="R45" s="4">
        <f>N45/D45</f>
        <v>30</v>
      </c>
    </row>
    <row r="46" spans="1:18" ht="15">
      <c r="A46" s="128">
        <v>10</v>
      </c>
      <c r="B46" s="64" t="s">
        <v>61</v>
      </c>
      <c r="C46" s="85">
        <v>3</v>
      </c>
      <c r="D46" s="86">
        <v>3</v>
      </c>
      <c r="E46" s="39" t="s">
        <v>7</v>
      </c>
      <c r="F46" s="40">
        <v>10</v>
      </c>
      <c r="G46" s="75"/>
      <c r="H46" s="47">
        <v>20</v>
      </c>
      <c r="I46" s="77">
        <v>5</v>
      </c>
      <c r="J46" s="78">
        <v>55</v>
      </c>
      <c r="K46" s="51">
        <f>F46+G46+H46</f>
        <v>30</v>
      </c>
      <c r="L46" s="51">
        <f>F46+G46+H46+I46</f>
        <v>35</v>
      </c>
      <c r="M46" s="51">
        <v>30</v>
      </c>
      <c r="N46" s="51">
        <f>J46+L46</f>
        <v>90</v>
      </c>
      <c r="O46" s="52" t="s">
        <v>33</v>
      </c>
      <c r="P46" s="46"/>
      <c r="Q46" s="4">
        <f>IF(E46="Egz.",1,0)</f>
        <v>1</v>
      </c>
      <c r="R46" s="4">
        <f>N46/D46</f>
        <v>30</v>
      </c>
    </row>
    <row r="47" spans="1:16" ht="15">
      <c r="A47" s="57"/>
      <c r="B47" s="64" t="s">
        <v>137</v>
      </c>
      <c r="C47" s="85"/>
      <c r="D47" s="86"/>
      <c r="E47" s="39"/>
      <c r="F47" s="74"/>
      <c r="G47" s="75"/>
      <c r="H47" s="76"/>
      <c r="I47" s="77"/>
      <c r="J47" s="78"/>
      <c r="K47" s="51"/>
      <c r="L47" s="51"/>
      <c r="M47" s="51"/>
      <c r="N47" s="51"/>
      <c r="O47" s="52"/>
      <c r="P47" s="46"/>
    </row>
    <row r="48" spans="1:16" ht="15">
      <c r="A48" s="57"/>
      <c r="B48" s="64" t="s">
        <v>153</v>
      </c>
      <c r="C48" s="85"/>
      <c r="D48" s="86"/>
      <c r="E48" s="39"/>
      <c r="F48" s="264"/>
      <c r="G48" s="265"/>
      <c r="H48" s="266"/>
      <c r="I48" s="267"/>
      <c r="J48" s="268"/>
      <c r="K48" s="269"/>
      <c r="L48" s="269"/>
      <c r="M48" s="269"/>
      <c r="N48" s="269"/>
      <c r="O48" s="270"/>
      <c r="P48" s="46"/>
    </row>
    <row r="49" spans="1:16" ht="15.75" thickBot="1">
      <c r="A49" s="57"/>
      <c r="B49" s="64" t="s">
        <v>138</v>
      </c>
      <c r="C49" s="85"/>
      <c r="D49" s="86"/>
      <c r="E49" s="39"/>
      <c r="F49" s="88"/>
      <c r="G49" s="89"/>
      <c r="H49" s="90"/>
      <c r="I49" s="91"/>
      <c r="J49" s="92"/>
      <c r="K49" s="82"/>
      <c r="L49" s="82"/>
      <c r="M49" s="82"/>
      <c r="N49" s="82"/>
      <c r="O49" s="83"/>
      <c r="P49" s="46"/>
    </row>
    <row r="50" spans="1:16" ht="16.5" thickBot="1">
      <c r="A50" s="249"/>
      <c r="B50" s="59" t="s">
        <v>63</v>
      </c>
      <c r="C50" s="60"/>
      <c r="D50" s="60"/>
      <c r="E50" s="61"/>
      <c r="F50" s="60"/>
      <c r="G50" s="60"/>
      <c r="H50" s="60"/>
      <c r="I50" s="60"/>
      <c r="J50" s="60"/>
      <c r="K50" s="62"/>
      <c r="L50" s="60"/>
      <c r="M50" s="60"/>
      <c r="N50" s="60"/>
      <c r="O50" s="60"/>
      <c r="P50" s="60"/>
    </row>
    <row r="51" spans="1:18" ht="15.75" thickBot="1">
      <c r="A51" s="57">
        <v>1</v>
      </c>
      <c r="B51" s="64" t="s">
        <v>64</v>
      </c>
      <c r="C51" s="93">
        <v>1</v>
      </c>
      <c r="D51" s="86">
        <v>2</v>
      </c>
      <c r="E51" s="94" t="s">
        <v>32</v>
      </c>
      <c r="F51" s="95"/>
      <c r="G51" s="96"/>
      <c r="H51" s="96">
        <v>20</v>
      </c>
      <c r="I51" s="97">
        <v>5</v>
      </c>
      <c r="J51" s="97">
        <v>30</v>
      </c>
      <c r="K51" s="44">
        <f>F51+G51+H51</f>
        <v>20</v>
      </c>
      <c r="L51" s="44">
        <f>F51+G51+H51+I51</f>
        <v>25</v>
      </c>
      <c r="M51" s="97">
        <v>30</v>
      </c>
      <c r="N51" s="44">
        <f>J51+L51</f>
        <v>55</v>
      </c>
      <c r="O51" s="98" t="s">
        <v>33</v>
      </c>
      <c r="P51" s="99"/>
      <c r="Q51" s="4">
        <f aca="true" t="shared" si="5" ref="Q51:Q57">IF(E51="Egz.",1,0)</f>
        <v>0</v>
      </c>
      <c r="R51" s="4">
        <f>N51/D51</f>
        <v>27.5</v>
      </c>
    </row>
    <row r="52" spans="1:18" ht="15.75" thickBot="1">
      <c r="A52" s="57">
        <v>2</v>
      </c>
      <c r="B52" s="64" t="s">
        <v>65</v>
      </c>
      <c r="C52" s="100">
        <v>2</v>
      </c>
      <c r="D52" s="101">
        <v>2</v>
      </c>
      <c r="E52" s="94" t="s">
        <v>32</v>
      </c>
      <c r="F52" s="102"/>
      <c r="G52" s="103"/>
      <c r="H52" s="103">
        <v>20</v>
      </c>
      <c r="I52" s="104">
        <v>5</v>
      </c>
      <c r="J52" s="97">
        <v>30</v>
      </c>
      <c r="K52" s="51">
        <f>F52+G52+H52</f>
        <v>20</v>
      </c>
      <c r="L52" s="51">
        <f>F52+G52+H52+I52</f>
        <v>25</v>
      </c>
      <c r="M52" s="104">
        <v>30</v>
      </c>
      <c r="N52" s="51">
        <f>J52+L52</f>
        <v>55</v>
      </c>
      <c r="O52" s="105" t="s">
        <v>33</v>
      </c>
      <c r="P52" s="99"/>
      <c r="Q52" s="4">
        <f t="shared" si="5"/>
        <v>0</v>
      </c>
      <c r="R52" s="4">
        <f>N52/D52</f>
        <v>27.5</v>
      </c>
    </row>
    <row r="53" spans="1:18" ht="15.75" thickBot="1">
      <c r="A53" s="57">
        <v>3</v>
      </c>
      <c r="B53" s="64" t="s">
        <v>170</v>
      </c>
      <c r="C53" s="100">
        <v>2</v>
      </c>
      <c r="D53" s="101">
        <v>2</v>
      </c>
      <c r="E53" s="94" t="s">
        <v>32</v>
      </c>
      <c r="F53" s="102">
        <v>20</v>
      </c>
      <c r="G53" s="103"/>
      <c r="H53" s="103"/>
      <c r="I53" s="104">
        <v>3</v>
      </c>
      <c r="J53" s="97">
        <v>30</v>
      </c>
      <c r="K53" s="51">
        <f>F53+G53+H53</f>
        <v>20</v>
      </c>
      <c r="L53" s="51">
        <f>F53+G53+H53+I53</f>
        <v>23</v>
      </c>
      <c r="M53" s="104">
        <v>0</v>
      </c>
      <c r="N53" s="51">
        <f>J53+L53</f>
        <v>53</v>
      </c>
      <c r="O53" s="105" t="s">
        <v>33</v>
      </c>
      <c r="P53" s="99"/>
      <c r="Q53" s="4">
        <f t="shared" si="5"/>
        <v>0</v>
      </c>
      <c r="R53" s="4">
        <f>N53/D53</f>
        <v>26.5</v>
      </c>
    </row>
    <row r="54" spans="1:18" ht="15">
      <c r="A54" s="57">
        <v>4</v>
      </c>
      <c r="B54" s="64" t="s">
        <v>67</v>
      </c>
      <c r="C54" s="100">
        <v>3</v>
      </c>
      <c r="D54" s="101">
        <v>2</v>
      </c>
      <c r="E54" s="94" t="s">
        <v>32</v>
      </c>
      <c r="F54" s="102"/>
      <c r="G54" s="103"/>
      <c r="H54" s="103">
        <v>20</v>
      </c>
      <c r="I54" s="104">
        <v>5</v>
      </c>
      <c r="J54" s="97">
        <v>30</v>
      </c>
      <c r="K54" s="51">
        <f>F54+G54+H54</f>
        <v>20</v>
      </c>
      <c r="L54" s="51">
        <f>F54+G54+H54+I54</f>
        <v>25</v>
      </c>
      <c r="M54" s="104">
        <v>30</v>
      </c>
      <c r="N54" s="51">
        <f>J54+L54</f>
        <v>55</v>
      </c>
      <c r="O54" s="105" t="s">
        <v>33</v>
      </c>
      <c r="P54" s="99"/>
      <c r="Q54" s="4">
        <f t="shared" si="5"/>
        <v>0</v>
      </c>
      <c r="R54" s="4">
        <f>N54/D54</f>
        <v>27.5</v>
      </c>
    </row>
    <row r="55" spans="1:17" ht="16.5" thickBot="1">
      <c r="A55" s="106"/>
      <c r="B55" s="59" t="s">
        <v>68</v>
      </c>
      <c r="C55" s="107"/>
      <c r="D55" s="107"/>
      <c r="E55" s="108"/>
      <c r="F55" s="107"/>
      <c r="G55" s="107"/>
      <c r="H55" s="107"/>
      <c r="I55" s="107"/>
      <c r="J55" s="107"/>
      <c r="K55" s="109"/>
      <c r="L55" s="107"/>
      <c r="M55" s="107"/>
      <c r="N55" s="107"/>
      <c r="O55" s="107"/>
      <c r="P55" s="99"/>
      <c r="Q55" s="4">
        <f t="shared" si="5"/>
        <v>0</v>
      </c>
    </row>
    <row r="56" spans="1:18" s="242" customFormat="1" ht="15">
      <c r="A56" s="57">
        <v>1</v>
      </c>
      <c r="B56" s="58" t="s">
        <v>69</v>
      </c>
      <c r="C56" s="93">
        <v>1</v>
      </c>
      <c r="D56" s="110">
        <v>6</v>
      </c>
      <c r="E56" s="94" t="s">
        <v>32</v>
      </c>
      <c r="F56" s="95"/>
      <c r="G56" s="96"/>
      <c r="H56" s="111"/>
      <c r="I56" s="112">
        <v>52</v>
      </c>
      <c r="J56" s="97">
        <v>108</v>
      </c>
      <c r="K56" s="97">
        <f>F56+G56+H56</f>
        <v>0</v>
      </c>
      <c r="L56" s="97">
        <f>F56+G56+H56+I56</f>
        <v>52</v>
      </c>
      <c r="M56" s="97">
        <v>160</v>
      </c>
      <c r="N56" s="97">
        <f>J56+L56</f>
        <v>160</v>
      </c>
      <c r="O56" s="98" t="s">
        <v>33</v>
      </c>
      <c r="P56" s="99"/>
      <c r="Q56" s="113">
        <f t="shared" si="5"/>
        <v>0</v>
      </c>
      <c r="R56" s="113">
        <f>N56/D56</f>
        <v>26.666666666666668</v>
      </c>
    </row>
    <row r="57" spans="1:18" s="242" customFormat="1" ht="15">
      <c r="A57" s="57">
        <v>2</v>
      </c>
      <c r="B57" s="58" t="s">
        <v>70</v>
      </c>
      <c r="C57" s="93">
        <v>3</v>
      </c>
      <c r="D57" s="110">
        <v>20</v>
      </c>
      <c r="E57" s="94"/>
      <c r="F57" s="114"/>
      <c r="G57" s="115"/>
      <c r="H57" s="116"/>
      <c r="I57" s="117">
        <v>200</v>
      </c>
      <c r="J57" s="118">
        <v>300</v>
      </c>
      <c r="K57" s="118">
        <f>F57+G57+H57</f>
        <v>0</v>
      </c>
      <c r="L57" s="118">
        <f>F57+G57+H57+I57</f>
        <v>200</v>
      </c>
      <c r="M57" s="118">
        <v>200</v>
      </c>
      <c r="N57" s="118">
        <f>J57+L57</f>
        <v>500</v>
      </c>
      <c r="O57" s="119" t="s">
        <v>33</v>
      </c>
      <c r="P57" s="99"/>
      <c r="Q57" s="113">
        <f t="shared" si="5"/>
        <v>0</v>
      </c>
      <c r="R57" s="113">
        <f>N57/D57</f>
        <v>25</v>
      </c>
    </row>
    <row r="58" spans="1:16" ht="15">
      <c r="A58" s="120"/>
      <c r="B58" s="121"/>
      <c r="C58" s="122"/>
      <c r="D58" s="123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5"/>
    </row>
    <row r="59" spans="1:16" ht="15.75">
      <c r="A59" s="25"/>
      <c r="B59" s="126" t="s">
        <v>71</v>
      </c>
      <c r="C59" s="127"/>
      <c r="D59" s="57" t="s">
        <v>10</v>
      </c>
      <c r="E59" s="57" t="s">
        <v>72</v>
      </c>
      <c r="F59" s="128" t="s">
        <v>12</v>
      </c>
      <c r="G59" s="128" t="s">
        <v>13</v>
      </c>
      <c r="H59" s="128" t="s">
        <v>14</v>
      </c>
      <c r="I59" s="128" t="s">
        <v>15</v>
      </c>
      <c r="J59" s="128" t="s">
        <v>16</v>
      </c>
      <c r="K59" s="128" t="s">
        <v>17</v>
      </c>
      <c r="L59" s="57" t="s">
        <v>73</v>
      </c>
      <c r="M59" s="57" t="s">
        <v>19</v>
      </c>
      <c r="N59" s="57" t="s">
        <v>20</v>
      </c>
      <c r="O59" s="28"/>
      <c r="P59" s="129"/>
    </row>
    <row r="60" spans="1:16" ht="15.75">
      <c r="A60" s="25"/>
      <c r="B60" s="126" t="s">
        <v>74</v>
      </c>
      <c r="C60" s="132">
        <v>1</v>
      </c>
      <c r="D60" s="75">
        <f>SUMIF($C$14:$C$57,C60,$D$14:$D$57)</f>
        <v>30</v>
      </c>
      <c r="E60" s="75">
        <f>SUMIF($C$14:$C$57,C60,$Q$14:$Q$57)</f>
        <v>4</v>
      </c>
      <c r="F60" s="78">
        <f>SUMIF($C$14:$C$57,C60,$F$14:$F$57)</f>
        <v>98</v>
      </c>
      <c r="G60" s="78">
        <f>SUMIF($C$14:$C$57,C60,$G$14:$G$57)</f>
        <v>30</v>
      </c>
      <c r="H60" s="78">
        <f>SUMIF($C$14:$C$57,C60,$H$14:$H$57)</f>
        <v>120</v>
      </c>
      <c r="I60" s="78">
        <f>SUMIF($C$14:$C$57,C60,$I$14:$I$57)</f>
        <v>81</v>
      </c>
      <c r="J60" s="78">
        <f>SUMIF($C$14:$C$57,C60,$J$14:$J$57)</f>
        <v>532</v>
      </c>
      <c r="K60" s="78">
        <f>SUMIF($C$14:$C$57,C60,$K$14:$K$57)</f>
        <v>248</v>
      </c>
      <c r="L60" s="78">
        <f>SUMIF(C14:C57,C60,L14:L57)</f>
        <v>329</v>
      </c>
      <c r="M60" s="78">
        <f>SUMIF($C$14:$C$57,C60,$M$14:$M$57)</f>
        <v>340</v>
      </c>
      <c r="N60" s="78">
        <f>SUMIF($C$14:$C$57,C60,$N$14:$N$57)</f>
        <v>861</v>
      </c>
      <c r="O60" s="65"/>
      <c r="P60" s="46"/>
    </row>
    <row r="61" spans="1:16" ht="15.75">
      <c r="A61" s="25"/>
      <c r="B61" s="134" t="s">
        <v>75</v>
      </c>
      <c r="C61" s="135">
        <v>2</v>
      </c>
      <c r="D61" s="75">
        <f>SUMIF($C$14:$C$57,C61,$D$14:$D$57)</f>
        <v>30</v>
      </c>
      <c r="E61" s="75">
        <f>SUMIF($C$14:$C$57,C61,$Q$14:$Q$57)</f>
        <v>3</v>
      </c>
      <c r="F61" s="78">
        <f>SUMIF($C$14:$C$57,C61,$F$14:$F$57)</f>
        <v>140</v>
      </c>
      <c r="G61" s="78">
        <f>SUMIF($C$14:$C$57,C61,$G$14:$G$57)</f>
        <v>0</v>
      </c>
      <c r="H61" s="78">
        <f>SUMIF($C$14:$C$57,C61,$H$14:$H$57)</f>
        <v>160</v>
      </c>
      <c r="I61" s="78">
        <f>SUMIF($C$14:$C$57,C61,$I$14:$I$57)</f>
        <v>40</v>
      </c>
      <c r="J61" s="78">
        <f>SUMIF($C$14:$C$57,C61,$J$14:$J$57)</f>
        <v>544</v>
      </c>
      <c r="K61" s="78">
        <f>SUMIF($C$14:$C$57,C61,$K$14:$K$57)</f>
        <v>300</v>
      </c>
      <c r="L61" s="78">
        <f>SUMIF(C15:C58,C61,L15:L58)</f>
        <v>340</v>
      </c>
      <c r="M61" s="78">
        <f>SUMIF($C$14:$C$57,C61,$M$14:$M$57)</f>
        <v>240</v>
      </c>
      <c r="N61" s="78">
        <f>SUMIF($C$14:$C$57,C61,$N$14:$N$57)</f>
        <v>884</v>
      </c>
      <c r="O61" s="78"/>
      <c r="P61" s="46"/>
    </row>
    <row r="62" spans="1:16" ht="15.75">
      <c r="A62" s="25"/>
      <c r="B62" s="134" t="s">
        <v>76</v>
      </c>
      <c r="C62" s="135">
        <v>3</v>
      </c>
      <c r="D62" s="75">
        <f>SUMIF($C$14:$C$57,C62,$D$14:$D$57)</f>
        <v>30</v>
      </c>
      <c r="E62" s="75">
        <f>SUMIF($C$14:$C$57,C62,$Q$14:$Q$57)</f>
        <v>1</v>
      </c>
      <c r="F62" s="78">
        <f>SUMIF($C$14:$C$57,C62,$F$14:$F$57)</f>
        <v>30</v>
      </c>
      <c r="G62" s="78">
        <f>SUMIF($C$14:$C$57,C62,$G$14:$G$57)</f>
        <v>0</v>
      </c>
      <c r="H62" s="78">
        <f>SUMIF($C$14:$C$57,C62,$H$14:$H$57)</f>
        <v>80</v>
      </c>
      <c r="I62" s="78">
        <f>SUMIF($C$14:$C$57,C62,$I$14:$I$57)</f>
        <v>218</v>
      </c>
      <c r="J62" s="78">
        <f>SUMIF($C$14:$C$57,C62,$J$14:$J$57)</f>
        <v>467</v>
      </c>
      <c r="K62" s="78">
        <f>SUMIF($C$14:$C$57,C62,$K$14:$K$57)</f>
        <v>110</v>
      </c>
      <c r="L62" s="78">
        <f>SUMIF(C16:C58,C62,L16:L58)</f>
        <v>328</v>
      </c>
      <c r="M62" s="78">
        <f>SUMIF($C$14:$C$57,C62,$M$14:$M$57)</f>
        <v>320</v>
      </c>
      <c r="N62" s="78">
        <f>SUMIF($C$14:$C$57,C62,$N$14:$N$57)</f>
        <v>795</v>
      </c>
      <c r="O62" s="78"/>
      <c r="P62" s="46"/>
    </row>
    <row r="63" spans="1:19" ht="15.75">
      <c r="A63" s="25"/>
      <c r="B63" s="136" t="s">
        <v>77</v>
      </c>
      <c r="C63" s="137"/>
      <c r="D63" s="138">
        <f aca="true" t="shared" si="6" ref="D63:N63">SUM(D60:D62)</f>
        <v>90</v>
      </c>
      <c r="E63" s="138">
        <f t="shared" si="6"/>
        <v>8</v>
      </c>
      <c r="F63" s="138">
        <f t="shared" si="6"/>
        <v>268</v>
      </c>
      <c r="G63" s="138">
        <f t="shared" si="6"/>
        <v>30</v>
      </c>
      <c r="H63" s="138">
        <f t="shared" si="6"/>
        <v>360</v>
      </c>
      <c r="I63" s="138">
        <f t="shared" si="6"/>
        <v>339</v>
      </c>
      <c r="J63" s="138">
        <f t="shared" si="6"/>
        <v>1543</v>
      </c>
      <c r="K63" s="138">
        <f t="shared" si="6"/>
        <v>658</v>
      </c>
      <c r="L63" s="138">
        <f t="shared" si="6"/>
        <v>997</v>
      </c>
      <c r="M63" s="138">
        <f t="shared" si="6"/>
        <v>900</v>
      </c>
      <c r="N63" s="138">
        <f t="shared" si="6"/>
        <v>2540</v>
      </c>
      <c r="O63" s="138"/>
      <c r="P63" s="140"/>
      <c r="Q63" s="141"/>
      <c r="R63" s="141" t="s">
        <v>78</v>
      </c>
      <c r="S63">
        <f>N63/D63</f>
        <v>28.22222222222222</v>
      </c>
    </row>
    <row r="64" spans="1:18" ht="15">
      <c r="A64" s="25"/>
      <c r="B64" s="142"/>
      <c r="C64" s="142"/>
      <c r="D64" s="139"/>
      <c r="E64" s="139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41"/>
      <c r="R64" s="141"/>
    </row>
    <row r="66" spans="1:19" ht="15">
      <c r="A66" s="143" t="s">
        <v>79</v>
      </c>
      <c r="B66" s="144" t="s">
        <v>80</v>
      </c>
      <c r="C66" s="145"/>
      <c r="D66" s="301" t="s">
        <v>81</v>
      </c>
      <c r="E66" s="301"/>
      <c r="F66" s="302" t="s">
        <v>82</v>
      </c>
      <c r="G66" s="302"/>
      <c r="H66" s="146"/>
      <c r="I66" s="143" t="s">
        <v>83</v>
      </c>
      <c r="J66" s="147" t="s">
        <v>84</v>
      </c>
      <c r="K66" s="148"/>
      <c r="L66" s="148"/>
      <c r="M66" s="148"/>
      <c r="N66" s="148"/>
      <c r="O66" s="149"/>
      <c r="P66" s="150"/>
      <c r="Q66" s="151"/>
      <c r="R66" s="151"/>
      <c r="S66" s="152"/>
    </row>
    <row r="67" spans="1:19" ht="15">
      <c r="A67" s="153"/>
      <c r="B67" s="154" t="s">
        <v>85</v>
      </c>
      <c r="C67" s="155"/>
      <c r="D67" s="156" t="s">
        <v>86</v>
      </c>
      <c r="E67" s="157" t="s">
        <v>87</v>
      </c>
      <c r="F67" s="158" t="s">
        <v>86</v>
      </c>
      <c r="G67" s="159" t="s">
        <v>87</v>
      </c>
      <c r="H67" s="152"/>
      <c r="I67" s="160"/>
      <c r="J67" s="161" t="s">
        <v>88</v>
      </c>
      <c r="K67" s="162"/>
      <c r="L67" s="162"/>
      <c r="M67" s="162"/>
      <c r="N67" s="162"/>
      <c r="O67" s="163" t="s">
        <v>87</v>
      </c>
      <c r="P67" s="164"/>
      <c r="Q67" s="165"/>
      <c r="R67" s="166"/>
      <c r="S67" s="167"/>
    </row>
    <row r="68" spans="1:19" ht="15">
      <c r="A68" s="168"/>
      <c r="B68" s="169" t="s">
        <v>89</v>
      </c>
      <c r="C68" s="170"/>
      <c r="D68" s="156" t="s">
        <v>90</v>
      </c>
      <c r="E68" s="171"/>
      <c r="F68" s="152"/>
      <c r="G68" s="172"/>
      <c r="H68" s="152"/>
      <c r="I68" s="160"/>
      <c r="J68" s="173" t="s">
        <v>91</v>
      </c>
      <c r="K68" s="174"/>
      <c r="L68" s="174"/>
      <c r="M68" s="174"/>
      <c r="N68" s="174"/>
      <c r="O68" s="175"/>
      <c r="P68" s="150"/>
      <c r="Q68" s="151"/>
      <c r="R68" s="151"/>
      <c r="S68" s="152"/>
    </row>
    <row r="69" spans="1:19" ht="15">
      <c r="A69" s="168"/>
      <c r="B69" s="176" t="s">
        <v>92</v>
      </c>
      <c r="C69" s="177"/>
      <c r="D69" s="178">
        <f>D63</f>
        <v>90</v>
      </c>
      <c r="E69" s="179">
        <v>1</v>
      </c>
      <c r="F69" s="180">
        <f>N63</f>
        <v>2540</v>
      </c>
      <c r="G69" s="179">
        <v>1</v>
      </c>
      <c r="H69" s="152"/>
      <c r="I69" s="303" t="s">
        <v>178</v>
      </c>
      <c r="J69" s="303"/>
      <c r="K69" s="303"/>
      <c r="L69" s="303"/>
      <c r="M69" s="181"/>
      <c r="N69" s="181"/>
      <c r="O69" s="182"/>
      <c r="P69" s="183"/>
      <c r="Q69" s="184"/>
      <c r="R69" s="184"/>
      <c r="S69" s="152"/>
    </row>
    <row r="70" spans="1:19" ht="15">
      <c r="A70" s="160">
        <v>1</v>
      </c>
      <c r="B70" s="185" t="s">
        <v>93</v>
      </c>
      <c r="C70" s="155"/>
      <c r="D70" s="304">
        <f>F70/S63</f>
        <v>35.32677165354331</v>
      </c>
      <c r="E70" s="305">
        <f>D70/D63</f>
        <v>0.3925196850393701</v>
      </c>
      <c r="F70" s="306">
        <f>L63</f>
        <v>997</v>
      </c>
      <c r="G70" s="305">
        <f>F70/N63</f>
        <v>0.39251968503937007</v>
      </c>
      <c r="H70" s="152"/>
      <c r="I70" s="186">
        <v>1</v>
      </c>
      <c r="J70" s="187" t="s">
        <v>177</v>
      </c>
      <c r="K70" s="152"/>
      <c r="L70" s="152"/>
      <c r="M70" s="152"/>
      <c r="N70" s="152"/>
      <c r="O70" s="188">
        <v>1</v>
      </c>
      <c r="P70" s="189"/>
      <c r="Q70" s="190"/>
      <c r="R70" s="190"/>
      <c r="S70" s="191"/>
    </row>
    <row r="71" spans="1:19" ht="15">
      <c r="A71" s="192"/>
      <c r="B71" s="193" t="s">
        <v>94</v>
      </c>
      <c r="C71" s="194"/>
      <c r="D71" s="304"/>
      <c r="E71" s="305"/>
      <c r="F71" s="306"/>
      <c r="G71" s="305"/>
      <c r="H71" s="152"/>
      <c r="I71" s="195"/>
      <c r="J71" s="187"/>
      <c r="K71" s="187"/>
      <c r="L71" s="152"/>
      <c r="M71" s="152"/>
      <c r="N71" s="152"/>
      <c r="O71" s="188"/>
      <c r="P71" s="189"/>
      <c r="Q71" s="190"/>
      <c r="R71" s="190"/>
      <c r="S71" s="152"/>
    </row>
    <row r="72" spans="1:19" ht="15">
      <c r="A72" s="196">
        <v>2</v>
      </c>
      <c r="B72" s="197" t="s">
        <v>95</v>
      </c>
      <c r="C72" s="198"/>
      <c r="D72" s="211">
        <f>SUM(D23:D30)</f>
        <v>17.5</v>
      </c>
      <c r="E72" s="200">
        <f>D72/D63</f>
        <v>0.19444444444444445</v>
      </c>
      <c r="F72" s="201">
        <f>SUM(N23:N30)</f>
        <v>525</v>
      </c>
      <c r="G72" s="200">
        <f>F72/N63</f>
        <v>0.20669291338582677</v>
      </c>
      <c r="H72" s="152"/>
      <c r="I72" s="195"/>
      <c r="J72" s="152"/>
      <c r="K72" s="152"/>
      <c r="L72" s="152"/>
      <c r="M72" s="152"/>
      <c r="N72" s="152"/>
      <c r="O72" s="202"/>
      <c r="P72" s="189"/>
      <c r="Q72" s="190"/>
      <c r="R72" s="190"/>
      <c r="S72" s="152"/>
    </row>
    <row r="73" spans="1:19" ht="15">
      <c r="A73" s="203">
        <v>3</v>
      </c>
      <c r="B73" s="204" t="s">
        <v>96</v>
      </c>
      <c r="C73" s="205"/>
      <c r="D73" s="297">
        <f>F73/S63</f>
        <v>31.88976377952756</v>
      </c>
      <c r="E73" s="295">
        <f>D73/D63</f>
        <v>0.3543307086614173</v>
      </c>
      <c r="F73" s="296">
        <f>M63</f>
        <v>900</v>
      </c>
      <c r="G73" s="295">
        <f>F73/N63</f>
        <v>0.3543307086614173</v>
      </c>
      <c r="H73" s="152"/>
      <c r="I73" s="195"/>
      <c r="J73" s="290"/>
      <c r="K73" s="290"/>
      <c r="L73" s="290"/>
      <c r="M73" s="207"/>
      <c r="N73" s="207"/>
      <c r="O73" s="208"/>
      <c r="P73" s="209"/>
      <c r="Q73" s="210"/>
      <c r="R73" s="210"/>
      <c r="S73" s="152"/>
    </row>
    <row r="74" spans="1:19" ht="15">
      <c r="A74" s="192"/>
      <c r="B74" s="193" t="s">
        <v>97</v>
      </c>
      <c r="C74" s="194"/>
      <c r="D74" s="297"/>
      <c r="E74" s="295"/>
      <c r="F74" s="296"/>
      <c r="G74" s="295"/>
      <c r="H74" s="152"/>
      <c r="I74" s="195"/>
      <c r="J74" s="298"/>
      <c r="K74" s="298"/>
      <c r="L74" s="298"/>
      <c r="M74" s="207"/>
      <c r="N74" s="207"/>
      <c r="O74" s="208"/>
      <c r="P74" s="209"/>
      <c r="Q74" s="210"/>
      <c r="R74" s="210"/>
      <c r="S74" s="152"/>
    </row>
    <row r="75" spans="1:19" ht="15">
      <c r="A75" s="203">
        <v>4</v>
      </c>
      <c r="B75" s="204" t="s">
        <v>98</v>
      </c>
      <c r="C75" s="205"/>
      <c r="D75" s="294">
        <f>SUM(D14:D19)</f>
        <v>5.5</v>
      </c>
      <c r="E75" s="295">
        <f>D75/D63</f>
        <v>0.06111111111111111</v>
      </c>
      <c r="F75" s="296">
        <f>SUM(N14:N19)</f>
        <v>151</v>
      </c>
      <c r="G75" s="295">
        <f>F75/N63</f>
        <v>0.0594488188976378</v>
      </c>
      <c r="H75" s="152"/>
      <c r="I75" s="195"/>
      <c r="J75" s="290"/>
      <c r="K75" s="290"/>
      <c r="L75" s="290"/>
      <c r="M75" s="207"/>
      <c r="N75" s="207"/>
      <c r="O75" s="212"/>
      <c r="P75" s="209"/>
      <c r="Q75" s="210"/>
      <c r="R75" s="210"/>
      <c r="S75" s="152"/>
    </row>
    <row r="76" spans="1:19" ht="15">
      <c r="A76" s="192"/>
      <c r="B76" s="193" t="s">
        <v>99</v>
      </c>
      <c r="C76" s="194"/>
      <c r="D76" s="294"/>
      <c r="E76" s="295"/>
      <c r="F76" s="296"/>
      <c r="G76" s="295"/>
      <c r="H76" s="152"/>
      <c r="I76" s="195"/>
      <c r="J76" s="290"/>
      <c r="K76" s="290"/>
      <c r="L76" s="290"/>
      <c r="M76" s="207"/>
      <c r="N76" s="207"/>
      <c r="O76" s="212"/>
      <c r="P76" s="209"/>
      <c r="Q76" s="210"/>
      <c r="R76" s="210"/>
      <c r="S76" s="152"/>
    </row>
    <row r="77" spans="1:19" ht="15">
      <c r="A77" s="192">
        <v>5</v>
      </c>
      <c r="B77" s="193" t="s">
        <v>100</v>
      </c>
      <c r="C77" s="194"/>
      <c r="D77" s="213">
        <f>SUMIF(P15:P58,"h",D15:D58)</f>
        <v>5</v>
      </c>
      <c r="E77" s="214">
        <f>D77/D63</f>
        <v>0.05555555555555555</v>
      </c>
      <c r="F77" s="213">
        <f>SUMIF(P15:P58,"h",N15:N58)</f>
        <v>144</v>
      </c>
      <c r="G77" s="214">
        <f>F77/N63</f>
        <v>0.05669291338582677</v>
      </c>
      <c r="H77" s="152"/>
      <c r="I77" s="195"/>
      <c r="J77" s="206"/>
      <c r="K77" s="207"/>
      <c r="L77" s="207"/>
      <c r="M77" s="207"/>
      <c r="N77" s="207"/>
      <c r="O77" s="212"/>
      <c r="P77" s="209"/>
      <c r="Q77" s="210"/>
      <c r="R77" s="210"/>
      <c r="S77" s="152"/>
    </row>
    <row r="78" spans="1:19" ht="15">
      <c r="A78" s="215">
        <v>6</v>
      </c>
      <c r="B78" s="197" t="s">
        <v>101</v>
      </c>
      <c r="C78" s="198"/>
      <c r="D78" s="199">
        <f>SUMIF(O14:O57,"f",D14:D57)+SUMIF(O14:O57,"o/f",D14:D57)</f>
        <v>51</v>
      </c>
      <c r="E78" s="200">
        <f>D78/D63</f>
        <v>0.5666666666666667</v>
      </c>
      <c r="F78" s="199">
        <f>SUMIF(O14:O57,"f",N14:N57)+SUMIF(O14:O57,"o/f",N14:N57)</f>
        <v>1382</v>
      </c>
      <c r="G78" s="200">
        <f>F78/N63</f>
        <v>0.5440944881889764</v>
      </c>
      <c r="H78" s="152"/>
      <c r="I78" s="195"/>
      <c r="J78" s="290"/>
      <c r="K78" s="290"/>
      <c r="L78" s="290"/>
      <c r="M78" s="207"/>
      <c r="N78" s="207"/>
      <c r="O78" s="212"/>
      <c r="P78" s="209"/>
      <c r="Q78" s="210"/>
      <c r="R78" s="210"/>
      <c r="S78" s="152"/>
    </row>
    <row r="79" spans="1:19" ht="15">
      <c r="A79" s="216">
        <v>7</v>
      </c>
      <c r="B79" s="197" t="s">
        <v>102</v>
      </c>
      <c r="C79" s="198"/>
      <c r="D79" s="199">
        <f>D56</f>
        <v>6</v>
      </c>
      <c r="E79" s="200">
        <f>D79/D63</f>
        <v>0.06666666666666667</v>
      </c>
      <c r="F79" s="201">
        <f>N56</f>
        <v>160</v>
      </c>
      <c r="G79" s="200">
        <f>F79/N63</f>
        <v>0.06299212598425197</v>
      </c>
      <c r="I79" s="217"/>
      <c r="J79" s="291"/>
      <c r="K79" s="291"/>
      <c r="L79" s="291"/>
      <c r="M79" s="218"/>
      <c r="N79" s="218"/>
      <c r="O79" s="219"/>
      <c r="P79" s="209"/>
      <c r="Q79" s="210"/>
      <c r="R79" s="210"/>
      <c r="S79" s="152"/>
    </row>
    <row r="80" spans="1:19" ht="15">
      <c r="A80" s="220"/>
      <c r="B80" s="221"/>
      <c r="C80" s="222"/>
      <c r="D80" s="223"/>
      <c r="E80" s="224"/>
      <c r="F80" s="225"/>
      <c r="G80" s="224"/>
      <c r="I80" s="292" t="s">
        <v>103</v>
      </c>
      <c r="J80" s="292"/>
      <c r="K80" s="292"/>
      <c r="L80" s="292"/>
      <c r="M80" s="226"/>
      <c r="N80" s="226"/>
      <c r="O80" s="227"/>
      <c r="P80" s="209"/>
      <c r="Q80" s="210"/>
      <c r="R80" s="210"/>
      <c r="S80" s="152"/>
    </row>
    <row r="82" spans="1:15" ht="15">
      <c r="A82" s="293" t="s">
        <v>104</v>
      </c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</row>
    <row r="83" spans="1:15" ht="15">
      <c r="A83" s="228" t="s">
        <v>105</v>
      </c>
      <c r="B83" s="229"/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</row>
    <row r="84" spans="1:15" ht="15">
      <c r="A84" s="228" t="s">
        <v>106</v>
      </c>
      <c r="B84" s="229"/>
      <c r="C84" s="229"/>
      <c r="D84" s="229"/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</row>
    <row r="85" spans="1:12" ht="15">
      <c r="A85" s="230" t="s">
        <v>107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0" t="s">
        <v>108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0" t="s">
        <v>109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0" t="s">
        <v>110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1"/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4" t="s">
        <v>111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5" t="s">
        <v>112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6" t="s">
        <v>113</v>
      </c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7" t="s">
        <v>114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115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7" t="s">
        <v>116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7" t="s">
        <v>117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1"/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8" t="s">
        <v>118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7" t="s">
        <v>119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7" t="s">
        <v>120</v>
      </c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0" t="s">
        <v>121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  <row r="102" spans="1:12" ht="15">
      <c r="A102" s="231"/>
      <c r="B102" s="231"/>
      <c r="C102" s="232"/>
      <c r="D102" s="231"/>
      <c r="E102" s="233"/>
      <c r="F102" s="231"/>
      <c r="G102" s="231"/>
      <c r="H102" s="231"/>
      <c r="I102" s="231"/>
      <c r="J102" s="231"/>
      <c r="K102" s="231"/>
      <c r="L102" s="231"/>
    </row>
    <row r="103" spans="1:12" ht="15">
      <c r="A103" s="238" t="s">
        <v>122</v>
      </c>
      <c r="B103" s="231"/>
      <c r="C103" s="232"/>
      <c r="D103" s="231"/>
      <c r="E103" s="233"/>
      <c r="F103" s="231"/>
      <c r="G103" s="231"/>
      <c r="H103" s="231"/>
      <c r="I103" s="231"/>
      <c r="J103" s="231"/>
      <c r="K103" s="231"/>
      <c r="L103" s="231"/>
    </row>
    <row r="104" spans="1:12" ht="15">
      <c r="A104" s="237" t="s">
        <v>123</v>
      </c>
      <c r="B104" s="231"/>
      <c r="C104" s="232"/>
      <c r="D104" s="231"/>
      <c r="E104" s="233"/>
      <c r="F104" s="231"/>
      <c r="G104" s="231"/>
      <c r="H104" s="231"/>
      <c r="I104" s="231"/>
      <c r="J104" s="231"/>
      <c r="K104" s="231"/>
      <c r="L104" s="231"/>
    </row>
    <row r="105" spans="1:12" ht="15">
      <c r="A105" s="237" t="s">
        <v>124</v>
      </c>
      <c r="B105" s="231"/>
      <c r="C105" s="232"/>
      <c r="D105" s="231"/>
      <c r="E105" s="233"/>
      <c r="F105" s="231"/>
      <c r="G105" s="231"/>
      <c r="H105" s="231"/>
      <c r="I105" s="231"/>
      <c r="J105" s="231"/>
      <c r="K105" s="231"/>
      <c r="L105" s="231"/>
    </row>
    <row r="106" spans="1:12" ht="15">
      <c r="A106" s="237" t="s">
        <v>125</v>
      </c>
      <c r="B106" s="231"/>
      <c r="C106" s="232"/>
      <c r="D106" s="231"/>
      <c r="E106" s="233"/>
      <c r="F106" s="231"/>
      <c r="G106" s="231"/>
      <c r="H106" s="231"/>
      <c r="I106" s="231"/>
      <c r="J106" s="231"/>
      <c r="K106" s="231"/>
      <c r="L106" s="231"/>
    </row>
  </sheetData>
  <sheetProtection selectLockedCells="1" selectUnlockedCells="1"/>
  <mergeCells count="25">
    <mergeCell ref="J78:L78"/>
    <mergeCell ref="J79:L79"/>
    <mergeCell ref="I80:L80"/>
    <mergeCell ref="A82:O82"/>
    <mergeCell ref="D75:D76"/>
    <mergeCell ref="E75:E76"/>
    <mergeCell ref="F75:F76"/>
    <mergeCell ref="G75:G76"/>
    <mergeCell ref="J75:L75"/>
    <mergeCell ref="J76:L76"/>
    <mergeCell ref="D73:D74"/>
    <mergeCell ref="E73:E74"/>
    <mergeCell ref="F73:F74"/>
    <mergeCell ref="G73:G74"/>
    <mergeCell ref="J73:L73"/>
    <mergeCell ref="J74:L74"/>
    <mergeCell ref="T8:AH8"/>
    <mergeCell ref="B13:I13"/>
    <mergeCell ref="D66:E66"/>
    <mergeCell ref="F66:G66"/>
    <mergeCell ref="I69:L69"/>
    <mergeCell ref="D70:D71"/>
    <mergeCell ref="E70:E71"/>
    <mergeCell ref="F70:F71"/>
    <mergeCell ref="G70:G71"/>
  </mergeCells>
  <printOptions/>
  <pageMargins left="0.7" right="0.7" top="0.75" bottom="0.75" header="0.3" footer="0.5118055555555555"/>
  <pageSetup horizontalDpi="300" verticalDpi="300" orientation="landscape" paperSize="9" scale="90" r:id="rId1"/>
  <headerFooter alignWithMargins="0">
    <oddHeader>&amp;RZałącznik nr 5 do Uchwały nr 25 Rady WMiI z dnia 23 marca 2018 roku</oddHeader>
    <oddFooter>&amp;Rkwan
</oddFooter>
  </headerFooter>
  <rowBreaks count="1" manualBreakCount="1"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J69" sqref="J69:L69"/>
    </sheetView>
  </sheetViews>
  <sheetFormatPr defaultColWidth="9.140625" defaultRowHeight="15"/>
  <cols>
    <col min="1" max="1" width="3.8515625" style="0" customWidth="1"/>
    <col min="2" max="2" width="34.8515625" style="0" customWidth="1"/>
    <col min="3" max="3" width="6.7109375" style="1" customWidth="1"/>
    <col min="4" max="4" width="6.7109375" style="0" customWidth="1"/>
    <col min="5" max="5" width="6.7109375" style="2" customWidth="1"/>
    <col min="6" max="14" width="6.7109375" style="0" customWidth="1"/>
    <col min="15" max="15" width="7.140625" style="0" bestFit="1" customWidth="1"/>
    <col min="16" max="16" width="5.8515625" style="3" hidden="1" customWidth="1"/>
    <col min="17" max="17" width="2.00390625" style="4" hidden="1" customWidth="1"/>
    <col min="18" max="18" width="12.00390625" style="4" hidden="1" customWidth="1"/>
    <col min="19" max="19" width="4.7109375" style="0" hidden="1" customWidth="1"/>
  </cols>
  <sheetData>
    <row r="1" spans="1:16" ht="15.75">
      <c r="A1" s="239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6"/>
    </row>
    <row r="3" spans="1:16" ht="15.75">
      <c r="A3" s="2"/>
      <c r="B3" s="8" t="s">
        <v>1</v>
      </c>
      <c r="C3" s="9"/>
      <c r="D3" s="2"/>
      <c r="F3" s="2"/>
      <c r="G3" s="2"/>
      <c r="H3" s="2"/>
      <c r="I3" s="2"/>
      <c r="J3" s="2"/>
      <c r="K3" s="2"/>
      <c r="L3" s="2"/>
      <c r="M3" s="2"/>
      <c r="N3" s="2" t="s">
        <v>166</v>
      </c>
      <c r="O3" s="2"/>
      <c r="P3" s="6"/>
    </row>
    <row r="4" spans="2:16" ht="15.75">
      <c r="B4" s="10" t="s">
        <v>172</v>
      </c>
      <c r="C4"/>
      <c r="E4"/>
      <c r="H4" s="242"/>
      <c r="P4" s="6"/>
    </row>
    <row r="5" spans="2:16" ht="15.75">
      <c r="B5" s="10" t="s">
        <v>2</v>
      </c>
      <c r="C5"/>
      <c r="E5"/>
      <c r="P5" s="6"/>
    </row>
    <row r="6" spans="2:16" ht="15.75">
      <c r="B6" s="10" t="s">
        <v>3</v>
      </c>
      <c r="C6"/>
      <c r="E6"/>
      <c r="P6" s="6"/>
    </row>
    <row r="7" spans="2:16" ht="15.75">
      <c r="B7" s="10" t="s">
        <v>176</v>
      </c>
      <c r="C7"/>
      <c r="E7"/>
      <c r="P7" s="6"/>
    </row>
    <row r="8" spans="2:16" ht="15.75">
      <c r="B8" s="10"/>
      <c r="C8"/>
      <c r="E8"/>
      <c r="P8" s="6"/>
    </row>
    <row r="9" spans="2:16" ht="15.75">
      <c r="B9" s="10"/>
      <c r="C9"/>
      <c r="E9"/>
      <c r="P9" s="6"/>
    </row>
    <row r="10" spans="1:16" ht="15">
      <c r="A10" s="11" t="s">
        <v>4</v>
      </c>
      <c r="B10" s="12" t="s">
        <v>5</v>
      </c>
      <c r="C10" s="11"/>
      <c r="D10" s="11" t="s">
        <v>6</v>
      </c>
      <c r="E10" s="13" t="s">
        <v>7</v>
      </c>
      <c r="F10" s="14" t="s">
        <v>8</v>
      </c>
      <c r="G10" s="15"/>
      <c r="H10" s="15"/>
      <c r="I10" s="15"/>
      <c r="J10" s="15"/>
      <c r="K10" s="15"/>
      <c r="L10" s="15"/>
      <c r="M10" s="15"/>
      <c r="N10" s="15"/>
      <c r="O10" s="16"/>
      <c r="P10" s="17"/>
    </row>
    <row r="11" spans="1:16" ht="15">
      <c r="A11" s="18"/>
      <c r="B11" s="19"/>
      <c r="C11" s="20" t="s">
        <v>9</v>
      </c>
      <c r="D11" s="20" t="s">
        <v>10</v>
      </c>
      <c r="E11" s="21" t="s">
        <v>11</v>
      </c>
      <c r="F11" s="22"/>
      <c r="G11" s="22"/>
      <c r="H11" s="22"/>
      <c r="I11" s="23"/>
      <c r="J11" s="23"/>
      <c r="K11" s="23"/>
      <c r="L11" s="23"/>
      <c r="M11" s="23"/>
      <c r="N11" s="23"/>
      <c r="O11" s="23"/>
      <c r="P11" s="24"/>
    </row>
    <row r="12" spans="1:16" ht="15">
      <c r="A12" s="18"/>
      <c r="B12" s="25"/>
      <c r="C12" s="26"/>
      <c r="D12" s="18"/>
      <c r="E12" s="21" t="s">
        <v>9</v>
      </c>
      <c r="F12" s="27" t="s">
        <v>12</v>
      </c>
      <c r="G12" s="27" t="s">
        <v>13</v>
      </c>
      <c r="H12" s="27" t="s">
        <v>14</v>
      </c>
      <c r="I12" s="27" t="s">
        <v>15</v>
      </c>
      <c r="J12" s="27" t="s">
        <v>16</v>
      </c>
      <c r="K12" s="27" t="s">
        <v>17</v>
      </c>
      <c r="L12" s="28" t="s">
        <v>18</v>
      </c>
      <c r="M12" s="28" t="s">
        <v>19</v>
      </c>
      <c r="N12" s="28" t="s">
        <v>20</v>
      </c>
      <c r="O12" s="28" t="s">
        <v>21</v>
      </c>
      <c r="P12" s="29" t="s">
        <v>22</v>
      </c>
    </row>
    <row r="13" spans="1:16" ht="15">
      <c r="A13" s="18"/>
      <c r="B13" s="19"/>
      <c r="C13" s="30"/>
      <c r="D13" s="18"/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9"/>
    </row>
    <row r="14" spans="1:16" ht="15.75">
      <c r="A14" s="27"/>
      <c r="B14" s="300" t="s">
        <v>23</v>
      </c>
      <c r="C14" s="300"/>
      <c r="D14" s="300"/>
      <c r="E14" s="300"/>
      <c r="F14" s="300"/>
      <c r="G14" s="300"/>
      <c r="H14" s="300"/>
      <c r="I14" s="300"/>
      <c r="J14" s="33"/>
      <c r="K14" s="33"/>
      <c r="L14" s="33"/>
      <c r="M14" s="33"/>
      <c r="N14" s="33"/>
      <c r="O14" s="33"/>
      <c r="P14" s="34"/>
    </row>
    <row r="15" spans="1:18" ht="15">
      <c r="A15" s="35">
        <v>1</v>
      </c>
      <c r="B15" s="36" t="s">
        <v>24</v>
      </c>
      <c r="C15" s="37">
        <v>1</v>
      </c>
      <c r="D15" s="38">
        <v>0.25</v>
      </c>
      <c r="E15" s="39" t="s">
        <v>25</v>
      </c>
      <c r="F15" s="40">
        <v>2</v>
      </c>
      <c r="G15" s="41"/>
      <c r="H15" s="42"/>
      <c r="I15" s="43">
        <v>0</v>
      </c>
      <c r="J15" s="44">
        <v>3</v>
      </c>
      <c r="K15" s="44">
        <f aca="true" t="shared" si="0" ref="K15:K22">F15+G15+H15</f>
        <v>2</v>
      </c>
      <c r="L15" s="44">
        <f aca="true" t="shared" si="1" ref="L15:L22">F15+G15+H15+I15</f>
        <v>2</v>
      </c>
      <c r="M15" s="44">
        <v>0</v>
      </c>
      <c r="N15" s="44">
        <f aca="true" t="shared" si="2" ref="N15:N22">J15+L15</f>
        <v>5</v>
      </c>
      <c r="O15" s="45" t="s">
        <v>26</v>
      </c>
      <c r="P15" s="46"/>
      <c r="Q15" s="4">
        <f aca="true" t="shared" si="3" ref="Q15:Q22">IF(E15="Egz.",1,0)</f>
        <v>0</v>
      </c>
      <c r="R15" s="4">
        <f aca="true" t="shared" si="4" ref="R15:R22">N15/D15</f>
        <v>20</v>
      </c>
    </row>
    <row r="16" spans="1:18" ht="15">
      <c r="A16" s="35">
        <v>2</v>
      </c>
      <c r="B16" s="36" t="s">
        <v>27</v>
      </c>
      <c r="C16" s="37">
        <v>1</v>
      </c>
      <c r="D16" s="38">
        <v>0.25</v>
      </c>
      <c r="E16" s="39" t="s">
        <v>25</v>
      </c>
      <c r="F16" s="47">
        <v>2</v>
      </c>
      <c r="G16" s="48"/>
      <c r="H16" s="49"/>
      <c r="I16" s="50">
        <v>0</v>
      </c>
      <c r="J16" s="51">
        <v>3</v>
      </c>
      <c r="K16" s="51">
        <f t="shared" si="0"/>
        <v>2</v>
      </c>
      <c r="L16" s="51">
        <f t="shared" si="1"/>
        <v>2</v>
      </c>
      <c r="M16" s="51">
        <v>0</v>
      </c>
      <c r="N16" s="51">
        <f t="shared" si="2"/>
        <v>5</v>
      </c>
      <c r="O16" s="52" t="s">
        <v>26</v>
      </c>
      <c r="P16" s="46"/>
      <c r="Q16" s="4">
        <f t="shared" si="3"/>
        <v>0</v>
      </c>
      <c r="R16" s="4">
        <f t="shared" si="4"/>
        <v>20</v>
      </c>
    </row>
    <row r="17" spans="1:18" ht="15">
      <c r="A17" s="35">
        <v>3</v>
      </c>
      <c r="B17" s="36" t="s">
        <v>28</v>
      </c>
      <c r="C17" s="37">
        <v>1</v>
      </c>
      <c r="D17" s="38">
        <v>0.5</v>
      </c>
      <c r="E17" s="39" t="s">
        <v>25</v>
      </c>
      <c r="F17" s="47">
        <v>4</v>
      </c>
      <c r="G17" s="48"/>
      <c r="H17" s="49"/>
      <c r="I17" s="50">
        <v>0</v>
      </c>
      <c r="J17" s="51">
        <v>6</v>
      </c>
      <c r="K17" s="51">
        <f t="shared" si="0"/>
        <v>4</v>
      </c>
      <c r="L17" s="51">
        <f t="shared" si="1"/>
        <v>4</v>
      </c>
      <c r="M17" s="51">
        <v>0</v>
      </c>
      <c r="N17" s="51">
        <f t="shared" si="2"/>
        <v>10</v>
      </c>
      <c r="O17" s="52" t="s">
        <v>26</v>
      </c>
      <c r="P17" s="46"/>
      <c r="Q17" s="4">
        <f t="shared" si="3"/>
        <v>0</v>
      </c>
      <c r="R17" s="4">
        <f t="shared" si="4"/>
        <v>20</v>
      </c>
    </row>
    <row r="18" spans="1:18" ht="15">
      <c r="A18" s="35">
        <v>4</v>
      </c>
      <c r="B18" s="53" t="s">
        <v>29</v>
      </c>
      <c r="C18" s="54">
        <v>1</v>
      </c>
      <c r="D18" s="38">
        <v>0.5</v>
      </c>
      <c r="E18" s="39" t="s">
        <v>25</v>
      </c>
      <c r="F18" s="47">
        <v>4</v>
      </c>
      <c r="G18" s="48"/>
      <c r="H18" s="49"/>
      <c r="I18" s="50">
        <v>4</v>
      </c>
      <c r="J18" s="51">
        <v>6</v>
      </c>
      <c r="K18" s="51">
        <f t="shared" si="0"/>
        <v>4</v>
      </c>
      <c r="L18" s="51">
        <f t="shared" si="1"/>
        <v>8</v>
      </c>
      <c r="M18" s="51">
        <v>0</v>
      </c>
      <c r="N18" s="51">
        <f t="shared" si="2"/>
        <v>14</v>
      </c>
      <c r="O18" s="52" t="s">
        <v>26</v>
      </c>
      <c r="P18" s="46"/>
      <c r="Q18" s="4">
        <f t="shared" si="3"/>
        <v>0</v>
      </c>
      <c r="R18" s="4">
        <f t="shared" si="4"/>
        <v>28</v>
      </c>
    </row>
    <row r="19" spans="1:18" ht="15">
      <c r="A19" s="35">
        <v>5</v>
      </c>
      <c r="B19" s="55" t="s">
        <v>31</v>
      </c>
      <c r="C19" s="56">
        <v>1</v>
      </c>
      <c r="D19" s="38">
        <v>2</v>
      </c>
      <c r="E19" s="39" t="s">
        <v>32</v>
      </c>
      <c r="F19" s="47">
        <v>16</v>
      </c>
      <c r="G19" s="48"/>
      <c r="H19" s="49"/>
      <c r="I19" s="50">
        <v>1</v>
      </c>
      <c r="J19" s="51">
        <v>40</v>
      </c>
      <c r="K19" s="51">
        <f>F19+G19+H19</f>
        <v>16</v>
      </c>
      <c r="L19" s="51">
        <f>F19+G19+H19+I19</f>
        <v>17</v>
      </c>
      <c r="M19" s="51">
        <v>0</v>
      </c>
      <c r="N19" s="51">
        <f>J19+L19</f>
        <v>57</v>
      </c>
      <c r="O19" s="52" t="s">
        <v>33</v>
      </c>
      <c r="P19" s="46" t="s">
        <v>34</v>
      </c>
      <c r="Q19" s="113">
        <f>IF(E19="Egz.",1,0)</f>
        <v>0</v>
      </c>
      <c r="R19" s="113">
        <f>N19/D19</f>
        <v>28.5</v>
      </c>
    </row>
    <row r="20" spans="1:18" ht="15">
      <c r="A20" s="57">
        <v>6</v>
      </c>
      <c r="B20" s="58" t="s">
        <v>36</v>
      </c>
      <c r="C20" s="56">
        <v>1</v>
      </c>
      <c r="D20" s="38">
        <v>2</v>
      </c>
      <c r="E20" s="39" t="s">
        <v>32</v>
      </c>
      <c r="F20" s="47"/>
      <c r="G20" s="48">
        <v>30</v>
      </c>
      <c r="H20" s="49"/>
      <c r="I20" s="50">
        <v>1</v>
      </c>
      <c r="J20" s="51">
        <v>29</v>
      </c>
      <c r="K20" s="51">
        <f>F20+G20+H20</f>
        <v>30</v>
      </c>
      <c r="L20" s="51">
        <f>F20+G20+H20+I20</f>
        <v>31</v>
      </c>
      <c r="M20" s="51">
        <v>0</v>
      </c>
      <c r="N20" s="51">
        <f>J20+L20</f>
        <v>60</v>
      </c>
      <c r="O20" s="52" t="s">
        <v>26</v>
      </c>
      <c r="P20" s="46"/>
      <c r="Q20" s="113">
        <f>IF(E20="Egz.",1,0)</f>
        <v>0</v>
      </c>
      <c r="R20" s="113">
        <f>N20/D20</f>
        <v>30</v>
      </c>
    </row>
    <row r="21" spans="1:18" ht="15">
      <c r="A21" s="35">
        <v>7</v>
      </c>
      <c r="B21" s="55" t="s">
        <v>30</v>
      </c>
      <c r="C21" s="56">
        <v>2</v>
      </c>
      <c r="D21" s="38">
        <v>0.5</v>
      </c>
      <c r="E21" s="39" t="s">
        <v>25</v>
      </c>
      <c r="F21" s="47">
        <v>4</v>
      </c>
      <c r="G21" s="48"/>
      <c r="H21" s="49"/>
      <c r="I21" s="50">
        <v>4</v>
      </c>
      <c r="J21" s="51">
        <v>6</v>
      </c>
      <c r="K21" s="51">
        <f>F21+G21+H21</f>
        <v>4</v>
      </c>
      <c r="L21" s="51">
        <f>F21+G21+H21+I21</f>
        <v>8</v>
      </c>
      <c r="M21" s="51">
        <v>0</v>
      </c>
      <c r="N21" s="51">
        <f>J21+L21</f>
        <v>14</v>
      </c>
      <c r="O21" s="52" t="s">
        <v>26</v>
      </c>
      <c r="P21" s="46"/>
      <c r="Q21" s="4">
        <f>IF(E21="Egz.",1,0)</f>
        <v>0</v>
      </c>
      <c r="R21" s="4">
        <f>N21/D21</f>
        <v>28</v>
      </c>
    </row>
    <row r="22" spans="1:18" s="242" customFormat="1" ht="15">
      <c r="A22" s="35">
        <v>8</v>
      </c>
      <c r="B22" s="55" t="s">
        <v>35</v>
      </c>
      <c r="C22" s="56">
        <v>2</v>
      </c>
      <c r="D22" s="38">
        <v>2</v>
      </c>
      <c r="E22" s="39" t="s">
        <v>32</v>
      </c>
      <c r="F22" s="47">
        <v>16</v>
      </c>
      <c r="G22" s="48"/>
      <c r="H22" s="49"/>
      <c r="I22" s="50">
        <v>1</v>
      </c>
      <c r="J22" s="51">
        <v>40</v>
      </c>
      <c r="K22" s="51">
        <f t="shared" si="0"/>
        <v>16</v>
      </c>
      <c r="L22" s="51">
        <f t="shared" si="1"/>
        <v>17</v>
      </c>
      <c r="M22" s="51">
        <v>0</v>
      </c>
      <c r="N22" s="51">
        <f t="shared" si="2"/>
        <v>57</v>
      </c>
      <c r="O22" s="52" t="s">
        <v>33</v>
      </c>
      <c r="P22" s="46" t="s">
        <v>34</v>
      </c>
      <c r="Q22" s="113">
        <f t="shared" si="3"/>
        <v>0</v>
      </c>
      <c r="R22" s="113">
        <f t="shared" si="4"/>
        <v>28.5</v>
      </c>
    </row>
    <row r="23" spans="1:16" ht="15.75">
      <c r="A23" s="57"/>
      <c r="B23" s="59" t="s">
        <v>37</v>
      </c>
      <c r="C23" s="60"/>
      <c r="D23" s="60"/>
      <c r="E23" s="61"/>
      <c r="F23" s="60"/>
      <c r="G23" s="60"/>
      <c r="H23" s="60"/>
      <c r="I23" s="60"/>
      <c r="J23" s="60"/>
      <c r="K23" s="62"/>
      <c r="L23" s="60"/>
      <c r="M23" s="60"/>
      <c r="N23" s="60"/>
      <c r="O23" s="60"/>
      <c r="P23" s="60"/>
    </row>
    <row r="24" spans="1:18" ht="15">
      <c r="A24" s="63">
        <v>1</v>
      </c>
      <c r="B24" s="64" t="s">
        <v>38</v>
      </c>
      <c r="C24" s="56">
        <v>1</v>
      </c>
      <c r="D24" s="65">
        <v>3</v>
      </c>
      <c r="E24" s="66" t="s">
        <v>7</v>
      </c>
      <c r="F24" s="67">
        <v>10</v>
      </c>
      <c r="G24" s="68"/>
      <c r="H24" s="69">
        <v>20</v>
      </c>
      <c r="I24" s="70">
        <v>3</v>
      </c>
      <c r="J24" s="71">
        <v>57</v>
      </c>
      <c r="K24" s="44">
        <f>F24+G24+H24</f>
        <v>30</v>
      </c>
      <c r="L24" s="44">
        <f>F24+G24+H24+I24</f>
        <v>33</v>
      </c>
      <c r="M24" s="44">
        <v>30</v>
      </c>
      <c r="N24" s="44">
        <f>J24+L24</f>
        <v>90</v>
      </c>
      <c r="O24" s="72" t="s">
        <v>26</v>
      </c>
      <c r="P24" s="46"/>
      <c r="Q24" s="4">
        <f>IF(E24="Egz.",1,0)</f>
        <v>1</v>
      </c>
      <c r="R24" s="4">
        <f>N24/D24</f>
        <v>30</v>
      </c>
    </row>
    <row r="25" spans="1:18" ht="15">
      <c r="A25" s="63">
        <v>2</v>
      </c>
      <c r="B25" s="64" t="s">
        <v>39</v>
      </c>
      <c r="C25" s="56">
        <v>1</v>
      </c>
      <c r="D25" s="38">
        <v>3.5</v>
      </c>
      <c r="E25" s="39" t="s">
        <v>7</v>
      </c>
      <c r="F25" s="47">
        <v>20</v>
      </c>
      <c r="G25" s="48"/>
      <c r="H25" s="73">
        <v>20</v>
      </c>
      <c r="I25" s="50">
        <v>2</v>
      </c>
      <c r="J25" s="51">
        <v>63</v>
      </c>
      <c r="K25" s="51">
        <f>F25+G25+H25</f>
        <v>40</v>
      </c>
      <c r="L25" s="51">
        <f>F25+G25+H25+I25</f>
        <v>42</v>
      </c>
      <c r="M25" s="51">
        <v>30</v>
      </c>
      <c r="N25" s="51">
        <f>J25+L25</f>
        <v>105</v>
      </c>
      <c r="O25" s="52" t="s">
        <v>33</v>
      </c>
      <c r="P25" s="46" t="s">
        <v>40</v>
      </c>
      <c r="Q25" s="4">
        <f>IF(E25="Egz.",1,0)</f>
        <v>1</v>
      </c>
      <c r="R25" s="4">
        <f>N25/D25</f>
        <v>30</v>
      </c>
    </row>
    <row r="26" spans="1:16" ht="15">
      <c r="A26" s="63"/>
      <c r="B26" s="64" t="s">
        <v>41</v>
      </c>
      <c r="C26" s="56"/>
      <c r="D26" s="38"/>
      <c r="E26" s="39"/>
      <c r="F26" s="47"/>
      <c r="G26" s="48"/>
      <c r="H26" s="73"/>
      <c r="I26" s="50"/>
      <c r="J26" s="51"/>
      <c r="K26" s="51"/>
      <c r="L26" s="51"/>
      <c r="M26" s="51"/>
      <c r="N26" s="51"/>
      <c r="O26" s="52"/>
      <c r="P26" s="46"/>
    </row>
    <row r="27" spans="1:16" ht="15">
      <c r="A27" s="63"/>
      <c r="B27" s="64" t="s">
        <v>42</v>
      </c>
      <c r="C27" s="56"/>
      <c r="D27" s="65"/>
      <c r="E27" s="66"/>
      <c r="F27" s="74"/>
      <c r="G27" s="75"/>
      <c r="H27" s="76"/>
      <c r="I27" s="77"/>
      <c r="J27" s="78"/>
      <c r="K27" s="51"/>
      <c r="L27" s="51"/>
      <c r="M27" s="51"/>
      <c r="N27" s="51"/>
      <c r="O27" s="79"/>
      <c r="P27" s="46"/>
    </row>
    <row r="28" spans="1:18" ht="15">
      <c r="A28" s="63">
        <v>3</v>
      </c>
      <c r="B28" s="64" t="s">
        <v>44</v>
      </c>
      <c r="C28" s="80">
        <v>1</v>
      </c>
      <c r="D28" s="65">
        <v>1</v>
      </c>
      <c r="E28" s="66" t="s">
        <v>32</v>
      </c>
      <c r="F28" s="74">
        <v>10</v>
      </c>
      <c r="G28" s="75"/>
      <c r="H28" s="76"/>
      <c r="I28" s="77">
        <v>0</v>
      </c>
      <c r="J28" s="78">
        <v>20</v>
      </c>
      <c r="K28" s="51">
        <f>F28+G28+H28</f>
        <v>10</v>
      </c>
      <c r="L28" s="51">
        <f>F28+G28+H28+I28</f>
        <v>10</v>
      </c>
      <c r="M28" s="51">
        <v>0</v>
      </c>
      <c r="N28" s="51">
        <f>J28+L28</f>
        <v>30</v>
      </c>
      <c r="O28" s="79" t="s">
        <v>26</v>
      </c>
      <c r="P28" s="46" t="s">
        <v>34</v>
      </c>
      <c r="Q28" s="4">
        <f>IF(E28="Egz.",1,0)</f>
        <v>0</v>
      </c>
      <c r="R28" s="4">
        <f>N28/D28</f>
        <v>30</v>
      </c>
    </row>
    <row r="29" spans="1:18" ht="15">
      <c r="A29" s="63">
        <v>4</v>
      </c>
      <c r="B29" s="64" t="s">
        <v>43</v>
      </c>
      <c r="C29" s="80">
        <v>2</v>
      </c>
      <c r="D29" s="65">
        <v>3</v>
      </c>
      <c r="E29" s="66" t="s">
        <v>32</v>
      </c>
      <c r="F29" s="74">
        <v>10</v>
      </c>
      <c r="G29" s="75"/>
      <c r="H29" s="76">
        <v>20</v>
      </c>
      <c r="I29" s="77">
        <v>3</v>
      </c>
      <c r="J29" s="78">
        <v>57</v>
      </c>
      <c r="K29" s="51">
        <f>F29+G29+H29</f>
        <v>30</v>
      </c>
      <c r="L29" s="51">
        <f>F29+G29+H29+I29</f>
        <v>33</v>
      </c>
      <c r="M29" s="51">
        <v>30</v>
      </c>
      <c r="N29" s="51">
        <f>J29+L29</f>
        <v>90</v>
      </c>
      <c r="O29" s="79" t="s">
        <v>26</v>
      </c>
      <c r="P29" s="46"/>
      <c r="Q29" s="4">
        <f>IF(E29="Egz.",1,0)</f>
        <v>0</v>
      </c>
      <c r="R29" s="4">
        <f>N29/D29</f>
        <v>30</v>
      </c>
    </row>
    <row r="30" spans="1:18" ht="15">
      <c r="A30" s="63">
        <v>5</v>
      </c>
      <c r="B30" s="64" t="s">
        <v>45</v>
      </c>
      <c r="C30" s="80">
        <v>2</v>
      </c>
      <c r="D30" s="65">
        <v>3</v>
      </c>
      <c r="E30" s="39" t="s">
        <v>32</v>
      </c>
      <c r="F30" s="74">
        <v>10</v>
      </c>
      <c r="G30" s="75"/>
      <c r="H30" s="76">
        <v>20</v>
      </c>
      <c r="I30" s="77">
        <v>3</v>
      </c>
      <c r="J30" s="78">
        <v>57</v>
      </c>
      <c r="K30" s="51">
        <f>F30+G30+H30</f>
        <v>30</v>
      </c>
      <c r="L30" s="51">
        <f>F30+G30+H30+I30</f>
        <v>33</v>
      </c>
      <c r="M30" s="51">
        <v>30</v>
      </c>
      <c r="N30" s="51">
        <f>J30+L30</f>
        <v>90</v>
      </c>
      <c r="O30" s="79" t="s">
        <v>26</v>
      </c>
      <c r="P30" s="46"/>
      <c r="Q30" s="4">
        <f>IF(E30="Egz.",1,0)</f>
        <v>0</v>
      </c>
      <c r="R30" s="4">
        <f>N30/D30</f>
        <v>30</v>
      </c>
    </row>
    <row r="31" spans="1:18" ht="15">
      <c r="A31" s="81">
        <v>6</v>
      </c>
      <c r="B31" s="64" t="s">
        <v>46</v>
      </c>
      <c r="C31" s="56">
        <v>2</v>
      </c>
      <c r="D31" s="38">
        <v>4</v>
      </c>
      <c r="E31" s="39" t="s">
        <v>7</v>
      </c>
      <c r="F31" s="47">
        <v>20</v>
      </c>
      <c r="G31" s="48"/>
      <c r="H31" s="73">
        <v>20</v>
      </c>
      <c r="I31" s="50">
        <v>5</v>
      </c>
      <c r="J31" s="51">
        <v>75</v>
      </c>
      <c r="K31" s="51">
        <f>F31+G31+H31</f>
        <v>40</v>
      </c>
      <c r="L31" s="51">
        <f>F31+G31+H31+I31</f>
        <v>45</v>
      </c>
      <c r="M31" s="51">
        <v>30</v>
      </c>
      <c r="N31" s="51">
        <f>J31+L31</f>
        <v>120</v>
      </c>
      <c r="O31" s="52" t="s">
        <v>26</v>
      </c>
      <c r="P31" s="46"/>
      <c r="Q31" s="4">
        <f>IF(E31="Egz.",1,0)</f>
        <v>1</v>
      </c>
      <c r="R31" s="4">
        <f>N31/D31</f>
        <v>30</v>
      </c>
    </row>
    <row r="32" spans="1:16" ht="16.5" thickBot="1">
      <c r="A32" s="84"/>
      <c r="B32" s="59" t="s">
        <v>47</v>
      </c>
      <c r="C32" s="60"/>
      <c r="D32" s="60"/>
      <c r="E32" s="61"/>
      <c r="F32" s="60"/>
      <c r="G32" s="60"/>
      <c r="H32" s="60"/>
      <c r="I32" s="60"/>
      <c r="J32" s="60"/>
      <c r="K32" s="46"/>
      <c r="L32" s="46"/>
      <c r="M32" s="60"/>
      <c r="N32" s="46"/>
      <c r="O32" s="60"/>
      <c r="P32" s="60"/>
    </row>
    <row r="33" spans="1:18" ht="15.75" thickBot="1">
      <c r="A33" s="35">
        <v>1</v>
      </c>
      <c r="B33" s="64" t="s">
        <v>140</v>
      </c>
      <c r="C33" s="85">
        <v>1</v>
      </c>
      <c r="D33" s="86">
        <v>3</v>
      </c>
      <c r="E33" s="39" t="s">
        <v>7</v>
      </c>
      <c r="F33" s="74">
        <v>10</v>
      </c>
      <c r="G33" s="41"/>
      <c r="H33" s="87">
        <v>20</v>
      </c>
      <c r="I33" s="43">
        <v>3</v>
      </c>
      <c r="J33" s="44">
        <v>57</v>
      </c>
      <c r="K33" s="44">
        <f aca="true" t="shared" si="5" ref="K33:K42">F33+G33+H33</f>
        <v>30</v>
      </c>
      <c r="L33" s="44">
        <f aca="true" t="shared" si="6" ref="L33:L42">F33+G33+H33+I33</f>
        <v>33</v>
      </c>
      <c r="M33" s="44">
        <v>30</v>
      </c>
      <c r="N33" s="44">
        <f aca="true" t="shared" si="7" ref="N33:N42">J33+L33</f>
        <v>90</v>
      </c>
      <c r="O33" s="45" t="s">
        <v>26</v>
      </c>
      <c r="P33" s="46" t="s">
        <v>40</v>
      </c>
      <c r="Q33" s="4">
        <f aca="true" t="shared" si="8" ref="Q33:Q42">IF(E33="Egz.",1,0)</f>
        <v>1</v>
      </c>
      <c r="R33" s="4">
        <f aca="true" t="shared" si="9" ref="R33:R42">N33/D33</f>
        <v>30</v>
      </c>
    </row>
    <row r="34" spans="1:18" ht="15.75" thickBot="1">
      <c r="A34" s="57">
        <v>2</v>
      </c>
      <c r="B34" s="250" t="s">
        <v>141</v>
      </c>
      <c r="C34" s="85">
        <v>1</v>
      </c>
      <c r="D34" s="86">
        <v>3</v>
      </c>
      <c r="E34" s="39" t="s">
        <v>32</v>
      </c>
      <c r="F34" s="74">
        <v>10</v>
      </c>
      <c r="G34" s="48"/>
      <c r="H34" s="87">
        <v>20</v>
      </c>
      <c r="I34" s="50">
        <v>1</v>
      </c>
      <c r="J34" s="51">
        <v>59</v>
      </c>
      <c r="K34" s="51">
        <f t="shared" si="5"/>
        <v>30</v>
      </c>
      <c r="L34" s="51">
        <f t="shared" si="6"/>
        <v>31</v>
      </c>
      <c r="M34" s="51">
        <v>30</v>
      </c>
      <c r="N34" s="51">
        <f t="shared" si="7"/>
        <v>90</v>
      </c>
      <c r="O34" s="52" t="s">
        <v>26</v>
      </c>
      <c r="P34" s="46"/>
      <c r="Q34" s="4">
        <f t="shared" si="8"/>
        <v>0</v>
      </c>
      <c r="R34" s="4">
        <f t="shared" si="9"/>
        <v>30</v>
      </c>
    </row>
    <row r="35" spans="1:18" ht="15.75" thickBot="1">
      <c r="A35" s="57">
        <v>3</v>
      </c>
      <c r="B35" s="250" t="s">
        <v>142</v>
      </c>
      <c r="C35" s="85">
        <v>1</v>
      </c>
      <c r="D35" s="86">
        <v>3</v>
      </c>
      <c r="E35" s="66" t="s">
        <v>7</v>
      </c>
      <c r="F35" s="74">
        <v>10</v>
      </c>
      <c r="G35" s="48"/>
      <c r="H35" s="87">
        <v>20</v>
      </c>
      <c r="I35" s="50">
        <v>1</v>
      </c>
      <c r="J35" s="51">
        <v>59</v>
      </c>
      <c r="K35" s="51">
        <f t="shared" si="5"/>
        <v>30</v>
      </c>
      <c r="L35" s="51">
        <f t="shared" si="6"/>
        <v>31</v>
      </c>
      <c r="M35" s="51">
        <v>30</v>
      </c>
      <c r="N35" s="51">
        <f t="shared" si="7"/>
        <v>90</v>
      </c>
      <c r="O35" s="52" t="s">
        <v>26</v>
      </c>
      <c r="P35" s="46"/>
      <c r="Q35" s="4">
        <f t="shared" si="8"/>
        <v>1</v>
      </c>
      <c r="R35" s="4">
        <f t="shared" si="9"/>
        <v>30</v>
      </c>
    </row>
    <row r="36" spans="1:18" ht="15.75" thickBot="1">
      <c r="A36" s="35">
        <v>4</v>
      </c>
      <c r="B36" s="250" t="s">
        <v>143</v>
      </c>
      <c r="C36" s="85">
        <v>2</v>
      </c>
      <c r="D36" s="86">
        <v>4</v>
      </c>
      <c r="E36" s="66" t="s">
        <v>32</v>
      </c>
      <c r="F36" s="47">
        <v>20</v>
      </c>
      <c r="G36" s="48"/>
      <c r="H36" s="87">
        <v>20</v>
      </c>
      <c r="I36" s="50">
        <v>3</v>
      </c>
      <c r="J36" s="51">
        <v>77</v>
      </c>
      <c r="K36" s="51">
        <f t="shared" si="5"/>
        <v>40</v>
      </c>
      <c r="L36" s="51">
        <f t="shared" si="6"/>
        <v>43</v>
      </c>
      <c r="M36" s="51">
        <v>30</v>
      </c>
      <c r="N36" s="51">
        <f t="shared" si="7"/>
        <v>120</v>
      </c>
      <c r="O36" s="52" t="s">
        <v>26</v>
      </c>
      <c r="P36" s="46"/>
      <c r="Q36" s="4">
        <f t="shared" si="8"/>
        <v>0</v>
      </c>
      <c r="R36" s="4">
        <f t="shared" si="9"/>
        <v>30</v>
      </c>
    </row>
    <row r="37" spans="1:18" ht="15.75" thickBot="1">
      <c r="A37" s="57">
        <v>5</v>
      </c>
      <c r="B37" s="250" t="s">
        <v>144</v>
      </c>
      <c r="C37" s="85">
        <v>2</v>
      </c>
      <c r="D37" s="86">
        <v>3.5</v>
      </c>
      <c r="E37" s="39" t="s">
        <v>7</v>
      </c>
      <c r="F37" s="74">
        <v>10</v>
      </c>
      <c r="G37" s="48"/>
      <c r="H37" s="87">
        <v>20</v>
      </c>
      <c r="I37" s="50">
        <v>3</v>
      </c>
      <c r="J37" s="51">
        <v>72</v>
      </c>
      <c r="K37" s="51">
        <f t="shared" si="5"/>
        <v>30</v>
      </c>
      <c r="L37" s="51">
        <f t="shared" si="6"/>
        <v>33</v>
      </c>
      <c r="M37" s="51">
        <v>30</v>
      </c>
      <c r="N37" s="51">
        <f t="shared" si="7"/>
        <v>105</v>
      </c>
      <c r="O37" s="52" t="s">
        <v>26</v>
      </c>
      <c r="P37" s="46"/>
      <c r="Q37" s="4">
        <f t="shared" si="8"/>
        <v>1</v>
      </c>
      <c r="R37" s="4">
        <f t="shared" si="9"/>
        <v>30</v>
      </c>
    </row>
    <row r="38" spans="1:18" ht="15.75" thickBot="1">
      <c r="A38" s="57">
        <v>6</v>
      </c>
      <c r="B38" s="250" t="s">
        <v>145</v>
      </c>
      <c r="C38" s="85">
        <v>2</v>
      </c>
      <c r="D38" s="86">
        <v>3</v>
      </c>
      <c r="E38" s="39" t="s">
        <v>32</v>
      </c>
      <c r="F38" s="74">
        <v>10</v>
      </c>
      <c r="G38" s="75"/>
      <c r="H38" s="87">
        <v>20</v>
      </c>
      <c r="I38" s="77">
        <v>3</v>
      </c>
      <c r="J38" s="78">
        <v>57</v>
      </c>
      <c r="K38" s="51">
        <f t="shared" si="5"/>
        <v>30</v>
      </c>
      <c r="L38" s="51">
        <f t="shared" si="6"/>
        <v>33</v>
      </c>
      <c r="M38" s="51">
        <v>30</v>
      </c>
      <c r="N38" s="51">
        <f t="shared" si="7"/>
        <v>90</v>
      </c>
      <c r="O38" s="52" t="s">
        <v>26</v>
      </c>
      <c r="P38" s="46"/>
      <c r="Q38" s="4">
        <f t="shared" si="8"/>
        <v>0</v>
      </c>
      <c r="R38" s="4">
        <f t="shared" si="9"/>
        <v>30</v>
      </c>
    </row>
    <row r="39" spans="1:18" ht="15.75" thickBot="1">
      <c r="A39" s="35">
        <v>7</v>
      </c>
      <c r="B39" s="64" t="s">
        <v>146</v>
      </c>
      <c r="C39" s="85">
        <v>2</v>
      </c>
      <c r="D39" s="86">
        <v>3</v>
      </c>
      <c r="E39" s="39" t="s">
        <v>7</v>
      </c>
      <c r="F39" s="74">
        <v>10</v>
      </c>
      <c r="G39" s="75"/>
      <c r="H39" s="87">
        <v>20</v>
      </c>
      <c r="I39" s="77">
        <v>3</v>
      </c>
      <c r="J39" s="78">
        <v>57</v>
      </c>
      <c r="K39" s="51">
        <f>F39+G39+H39</f>
        <v>30</v>
      </c>
      <c r="L39" s="51">
        <f>F39+G39+H39+I39</f>
        <v>33</v>
      </c>
      <c r="M39" s="51">
        <v>30</v>
      </c>
      <c r="N39" s="51">
        <f>J39+L39</f>
        <v>90</v>
      </c>
      <c r="O39" s="52" t="s">
        <v>26</v>
      </c>
      <c r="P39" s="46"/>
      <c r="Q39" s="4">
        <f>IF(E39="Egz.",1,0)</f>
        <v>1</v>
      </c>
      <c r="R39" s="4">
        <f>N39/D39</f>
        <v>30</v>
      </c>
    </row>
    <row r="40" spans="1:18" ht="15.75" thickBot="1">
      <c r="A40" s="57">
        <v>8</v>
      </c>
      <c r="B40" s="64" t="s">
        <v>147</v>
      </c>
      <c r="C40" s="85">
        <v>3</v>
      </c>
      <c r="D40" s="86">
        <v>2.5</v>
      </c>
      <c r="E40" s="39" t="s">
        <v>7</v>
      </c>
      <c r="F40" s="74">
        <v>10</v>
      </c>
      <c r="G40" s="75"/>
      <c r="H40" s="87">
        <v>20</v>
      </c>
      <c r="I40" s="77">
        <v>3</v>
      </c>
      <c r="J40" s="78">
        <v>42</v>
      </c>
      <c r="K40" s="51">
        <f t="shared" si="5"/>
        <v>30</v>
      </c>
      <c r="L40" s="51">
        <f t="shared" si="6"/>
        <v>33</v>
      </c>
      <c r="M40" s="51">
        <v>30</v>
      </c>
      <c r="N40" s="51">
        <f t="shared" si="7"/>
        <v>75</v>
      </c>
      <c r="O40" s="52" t="s">
        <v>26</v>
      </c>
      <c r="P40" s="46"/>
      <c r="Q40" s="4">
        <f t="shared" si="8"/>
        <v>1</v>
      </c>
      <c r="R40" s="4">
        <f t="shared" si="9"/>
        <v>30</v>
      </c>
    </row>
    <row r="41" spans="1:18" ht="15.75" thickBot="1">
      <c r="A41" s="35">
        <v>9</v>
      </c>
      <c r="B41" s="250" t="s">
        <v>148</v>
      </c>
      <c r="C41" s="85">
        <v>3</v>
      </c>
      <c r="D41" s="86">
        <v>2.5</v>
      </c>
      <c r="E41" s="39" t="s">
        <v>32</v>
      </c>
      <c r="F41" s="74">
        <v>10</v>
      </c>
      <c r="G41" s="48"/>
      <c r="H41" s="87">
        <v>20</v>
      </c>
      <c r="I41" s="50">
        <v>3</v>
      </c>
      <c r="J41" s="51">
        <v>42</v>
      </c>
      <c r="K41" s="51">
        <f t="shared" si="5"/>
        <v>30</v>
      </c>
      <c r="L41" s="51">
        <f t="shared" si="6"/>
        <v>33</v>
      </c>
      <c r="M41" s="51">
        <v>30</v>
      </c>
      <c r="N41" s="51">
        <f t="shared" si="7"/>
        <v>75</v>
      </c>
      <c r="O41" s="52" t="s">
        <v>26</v>
      </c>
      <c r="P41" s="46"/>
      <c r="Q41" s="4">
        <f t="shared" si="8"/>
        <v>0</v>
      </c>
      <c r="R41" s="4">
        <f t="shared" si="9"/>
        <v>30</v>
      </c>
    </row>
    <row r="42" spans="1:18" ht="15">
      <c r="A42" s="128">
        <v>10</v>
      </c>
      <c r="B42" s="64" t="s">
        <v>61</v>
      </c>
      <c r="C42" s="85">
        <v>3</v>
      </c>
      <c r="D42" s="86">
        <v>3</v>
      </c>
      <c r="E42" s="39" t="s">
        <v>7</v>
      </c>
      <c r="F42" s="74">
        <v>10</v>
      </c>
      <c r="G42" s="75"/>
      <c r="H42" s="87">
        <v>20</v>
      </c>
      <c r="I42" s="77">
        <v>5</v>
      </c>
      <c r="J42" s="78">
        <v>55</v>
      </c>
      <c r="K42" s="51">
        <f t="shared" si="5"/>
        <v>30</v>
      </c>
      <c r="L42" s="51">
        <f t="shared" si="6"/>
        <v>35</v>
      </c>
      <c r="M42" s="51">
        <v>30</v>
      </c>
      <c r="N42" s="51">
        <f t="shared" si="7"/>
        <v>90</v>
      </c>
      <c r="O42" s="52" t="s">
        <v>33</v>
      </c>
      <c r="P42" s="46"/>
      <c r="Q42" s="4">
        <f t="shared" si="8"/>
        <v>1</v>
      </c>
      <c r="R42" s="4">
        <f t="shared" si="9"/>
        <v>30</v>
      </c>
    </row>
    <row r="43" spans="1:16" ht="15">
      <c r="A43" s="57"/>
      <c r="B43" s="64" t="s">
        <v>137</v>
      </c>
      <c r="C43" s="85"/>
      <c r="D43" s="86"/>
      <c r="E43" s="39"/>
      <c r="F43" s="74"/>
      <c r="G43" s="75"/>
      <c r="H43" s="76"/>
      <c r="I43" s="77"/>
      <c r="J43" s="78"/>
      <c r="K43" s="51"/>
      <c r="L43" s="51"/>
      <c r="M43" s="51"/>
      <c r="N43" s="51"/>
      <c r="O43" s="52"/>
      <c r="P43" s="46"/>
    </row>
    <row r="44" spans="1:16" ht="15">
      <c r="A44" s="57"/>
      <c r="B44" s="64" t="s">
        <v>153</v>
      </c>
      <c r="C44" s="85"/>
      <c r="D44" s="86"/>
      <c r="E44" s="39"/>
      <c r="F44" s="264"/>
      <c r="G44" s="265"/>
      <c r="H44" s="266"/>
      <c r="I44" s="267"/>
      <c r="J44" s="268"/>
      <c r="K44" s="269"/>
      <c r="L44" s="269"/>
      <c r="M44" s="269"/>
      <c r="N44" s="269"/>
      <c r="O44" s="270"/>
      <c r="P44" s="46"/>
    </row>
    <row r="45" spans="1:16" ht="15">
      <c r="A45" s="57"/>
      <c r="B45" s="64" t="s">
        <v>138</v>
      </c>
      <c r="C45" s="85"/>
      <c r="D45" s="86"/>
      <c r="E45" s="39"/>
      <c r="F45" s="88"/>
      <c r="G45" s="89"/>
      <c r="H45" s="90"/>
      <c r="I45" s="91"/>
      <c r="J45" s="92"/>
      <c r="K45" s="82"/>
      <c r="L45" s="82"/>
      <c r="M45" s="82"/>
      <c r="N45" s="82"/>
      <c r="O45" s="83"/>
      <c r="P45" s="46"/>
    </row>
    <row r="46" spans="1:16" ht="16.5" thickBot="1">
      <c r="A46" s="57"/>
      <c r="B46" s="59" t="s">
        <v>63</v>
      </c>
      <c r="C46" s="60"/>
      <c r="D46" s="60"/>
      <c r="E46" s="61"/>
      <c r="F46" s="60"/>
      <c r="G46" s="60"/>
      <c r="H46" s="60"/>
      <c r="I46" s="60"/>
      <c r="J46" s="60"/>
      <c r="K46" s="46"/>
      <c r="L46" s="46"/>
      <c r="M46" s="60"/>
      <c r="N46" s="46"/>
      <c r="O46" s="60"/>
      <c r="P46" s="60"/>
    </row>
    <row r="47" spans="1:18" ht="15.75" thickBot="1">
      <c r="A47" s="57">
        <v>1</v>
      </c>
      <c r="B47" s="64" t="s">
        <v>64</v>
      </c>
      <c r="C47" s="93">
        <v>1</v>
      </c>
      <c r="D47" s="86">
        <v>2</v>
      </c>
      <c r="E47" s="94" t="s">
        <v>32</v>
      </c>
      <c r="F47" s="95"/>
      <c r="G47" s="96"/>
      <c r="H47" s="96">
        <v>20</v>
      </c>
      <c r="I47" s="97">
        <v>5</v>
      </c>
      <c r="J47" s="97">
        <v>30</v>
      </c>
      <c r="K47" s="44">
        <f>F47+G47+H47</f>
        <v>20</v>
      </c>
      <c r="L47" s="44">
        <f>F47+G47+H47+I47</f>
        <v>25</v>
      </c>
      <c r="M47" s="97">
        <v>30</v>
      </c>
      <c r="N47" s="44">
        <f>J47+L47</f>
        <v>55</v>
      </c>
      <c r="O47" s="98" t="s">
        <v>33</v>
      </c>
      <c r="P47" s="99"/>
      <c r="Q47" s="4">
        <f>IF(E47="Egz.",1,0)</f>
        <v>0</v>
      </c>
      <c r="R47" s="4">
        <f>N47/D47</f>
        <v>27.5</v>
      </c>
    </row>
    <row r="48" spans="1:18" ht="15.75" thickBot="1">
      <c r="A48" s="57">
        <v>2</v>
      </c>
      <c r="B48" s="64" t="s">
        <v>65</v>
      </c>
      <c r="C48" s="100">
        <v>2</v>
      </c>
      <c r="D48" s="101">
        <v>2</v>
      </c>
      <c r="E48" s="94" t="s">
        <v>32</v>
      </c>
      <c r="F48" s="102"/>
      <c r="G48" s="103"/>
      <c r="H48" s="103">
        <v>20</v>
      </c>
      <c r="I48" s="104">
        <v>5</v>
      </c>
      <c r="J48" s="97">
        <v>30</v>
      </c>
      <c r="K48" s="51">
        <f>F48+G48+H48</f>
        <v>20</v>
      </c>
      <c r="L48" s="51">
        <f>F48+G48+H48+I48</f>
        <v>25</v>
      </c>
      <c r="M48" s="104">
        <v>30</v>
      </c>
      <c r="N48" s="51">
        <f>J48+L48</f>
        <v>55</v>
      </c>
      <c r="O48" s="105" t="s">
        <v>33</v>
      </c>
      <c r="P48" s="99"/>
      <c r="Q48" s="4">
        <f>IF(E48="Egz.",1,0)</f>
        <v>0</v>
      </c>
      <c r="R48" s="4">
        <f>N48/D48</f>
        <v>27.5</v>
      </c>
    </row>
    <row r="49" spans="1:18" ht="15.75" thickBot="1">
      <c r="A49" s="57">
        <v>3</v>
      </c>
      <c r="B49" s="64" t="s">
        <v>170</v>
      </c>
      <c r="C49" s="100">
        <v>2</v>
      </c>
      <c r="D49" s="101">
        <v>2</v>
      </c>
      <c r="E49" s="94" t="s">
        <v>32</v>
      </c>
      <c r="F49" s="102">
        <v>20</v>
      </c>
      <c r="G49" s="103"/>
      <c r="H49" s="103"/>
      <c r="I49" s="104">
        <v>3</v>
      </c>
      <c r="J49" s="97">
        <v>30</v>
      </c>
      <c r="K49" s="51">
        <f>F49+G49+H49</f>
        <v>20</v>
      </c>
      <c r="L49" s="51">
        <f>F49+G49+H49+I49</f>
        <v>23</v>
      </c>
      <c r="M49" s="104">
        <v>0</v>
      </c>
      <c r="N49" s="51">
        <f>J49+L49</f>
        <v>53</v>
      </c>
      <c r="O49" s="105" t="s">
        <v>33</v>
      </c>
      <c r="P49" s="99"/>
      <c r="Q49" s="4">
        <f>IF(E49="Egz.",1,0)</f>
        <v>0</v>
      </c>
      <c r="R49" s="4">
        <f>N49/D49</f>
        <v>26.5</v>
      </c>
    </row>
    <row r="50" spans="1:18" ht="15">
      <c r="A50" s="57">
        <v>4</v>
      </c>
      <c r="B50" s="64" t="s">
        <v>67</v>
      </c>
      <c r="C50" s="100">
        <v>3</v>
      </c>
      <c r="D50" s="101">
        <v>2</v>
      </c>
      <c r="E50" s="94" t="s">
        <v>32</v>
      </c>
      <c r="F50" s="102"/>
      <c r="G50" s="103"/>
      <c r="H50" s="103">
        <v>20</v>
      </c>
      <c r="I50" s="104">
        <v>5</v>
      </c>
      <c r="J50" s="97">
        <v>30</v>
      </c>
      <c r="K50" s="51">
        <f>F50+G50+H50</f>
        <v>20</v>
      </c>
      <c r="L50" s="51">
        <f>F50+G50+H50+I50</f>
        <v>25</v>
      </c>
      <c r="M50" s="104">
        <v>30</v>
      </c>
      <c r="N50" s="51">
        <f>J50+L50</f>
        <v>55</v>
      </c>
      <c r="O50" s="105" t="s">
        <v>33</v>
      </c>
      <c r="P50" s="99"/>
      <c r="Q50" s="4">
        <f>IF(E50="Egz.",1,0)</f>
        <v>0</v>
      </c>
      <c r="R50" s="4">
        <f>N50/D50</f>
        <v>27.5</v>
      </c>
    </row>
    <row r="51" spans="1:16" ht="16.5" thickBot="1">
      <c r="A51" s="106"/>
      <c r="B51" s="59" t="s">
        <v>68</v>
      </c>
      <c r="C51" s="107"/>
      <c r="D51" s="107"/>
      <c r="E51" s="108"/>
      <c r="F51" s="107"/>
      <c r="G51" s="107"/>
      <c r="H51" s="107"/>
      <c r="I51" s="107"/>
      <c r="J51" s="107"/>
      <c r="K51" s="109"/>
      <c r="L51" s="107"/>
      <c r="M51" s="107"/>
      <c r="N51" s="107"/>
      <c r="O51" s="107"/>
      <c r="P51" s="99"/>
    </row>
    <row r="52" spans="1:18" ht="15">
      <c r="A52" s="57">
        <v>1</v>
      </c>
      <c r="B52" s="58" t="s">
        <v>69</v>
      </c>
      <c r="C52" s="93">
        <v>1</v>
      </c>
      <c r="D52" s="110">
        <v>6</v>
      </c>
      <c r="E52" s="94" t="s">
        <v>32</v>
      </c>
      <c r="F52" s="95"/>
      <c r="G52" s="96"/>
      <c r="H52" s="111"/>
      <c r="I52" s="112">
        <v>52</v>
      </c>
      <c r="J52" s="97">
        <v>108</v>
      </c>
      <c r="K52" s="97">
        <f>F52+G52+H52</f>
        <v>0</v>
      </c>
      <c r="L52" s="97">
        <f>F52+G52+H52+I52</f>
        <v>52</v>
      </c>
      <c r="M52" s="97">
        <v>160</v>
      </c>
      <c r="N52" s="97">
        <f>J52+L52</f>
        <v>160</v>
      </c>
      <c r="O52" s="98" t="s">
        <v>33</v>
      </c>
      <c r="P52" s="99"/>
      <c r="Q52" s="113">
        <f>IF(E52="Egz.",1,0)</f>
        <v>0</v>
      </c>
      <c r="R52" s="113">
        <f>N52/D52</f>
        <v>26.666666666666668</v>
      </c>
    </row>
    <row r="53" spans="1:18" ht="15">
      <c r="A53" s="57">
        <v>2</v>
      </c>
      <c r="B53" s="58" t="s">
        <v>70</v>
      </c>
      <c r="C53" s="93">
        <v>3</v>
      </c>
      <c r="D53" s="110">
        <v>20</v>
      </c>
      <c r="E53" s="94"/>
      <c r="F53" s="114"/>
      <c r="G53" s="115"/>
      <c r="H53" s="116"/>
      <c r="I53" s="117">
        <v>200</v>
      </c>
      <c r="J53" s="118">
        <v>300</v>
      </c>
      <c r="K53" s="118">
        <f>F53+G53+H53</f>
        <v>0</v>
      </c>
      <c r="L53" s="118">
        <f>F53+G53+H53+I53</f>
        <v>200</v>
      </c>
      <c r="M53" s="118">
        <v>200</v>
      </c>
      <c r="N53" s="118">
        <f>J53+L53</f>
        <v>500</v>
      </c>
      <c r="O53" s="119" t="s">
        <v>33</v>
      </c>
      <c r="P53" s="99"/>
      <c r="Q53" s="113">
        <f>IF(E53="Egz.",1,0)</f>
        <v>0</v>
      </c>
      <c r="R53" s="113">
        <f>N53/D53</f>
        <v>25</v>
      </c>
    </row>
    <row r="54" spans="1:16" ht="15">
      <c r="A54" s="120"/>
      <c r="B54" s="121"/>
      <c r="C54" s="122"/>
      <c r="D54" s="123"/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5"/>
    </row>
    <row r="55" spans="1:27" ht="15.75">
      <c r="A55" s="25"/>
      <c r="B55" s="126" t="s">
        <v>71</v>
      </c>
      <c r="C55" s="127"/>
      <c r="D55" s="57" t="s">
        <v>10</v>
      </c>
      <c r="E55" s="57" t="s">
        <v>72</v>
      </c>
      <c r="F55" s="128" t="s">
        <v>12</v>
      </c>
      <c r="G55" s="128" t="s">
        <v>13</v>
      </c>
      <c r="H55" s="128" t="s">
        <v>14</v>
      </c>
      <c r="I55" s="128" t="s">
        <v>15</v>
      </c>
      <c r="J55" s="128" t="s">
        <v>16</v>
      </c>
      <c r="K55" s="128" t="s">
        <v>17</v>
      </c>
      <c r="L55" s="57" t="s">
        <v>73</v>
      </c>
      <c r="M55" s="57" t="s">
        <v>19</v>
      </c>
      <c r="N55" s="57" t="s">
        <v>20</v>
      </c>
      <c r="O55" s="129"/>
      <c r="P55" s="129"/>
      <c r="Q55" s="130"/>
      <c r="R55" s="130"/>
      <c r="S55" s="120"/>
      <c r="T55" s="120"/>
      <c r="U55" s="120"/>
      <c r="V55" s="120"/>
      <c r="W55" s="120"/>
      <c r="X55" s="120"/>
      <c r="Y55" s="131"/>
      <c r="Z55" s="131"/>
      <c r="AA55" s="131"/>
    </row>
    <row r="56" spans="1:16" ht="15.75">
      <c r="A56" s="25"/>
      <c r="B56" s="126" t="s">
        <v>74</v>
      </c>
      <c r="C56" s="132">
        <v>1</v>
      </c>
      <c r="D56" s="75">
        <f>SUMIF($C$15:$C$53,C56,$D$15:$D$53)</f>
        <v>30</v>
      </c>
      <c r="E56" s="75">
        <f>SUMIF($C$15:$C$53,C56,$Q$15:$Q$53)</f>
        <v>4</v>
      </c>
      <c r="F56" s="78">
        <f>SUMIF($C$15:$C$53,C56,$F$15:$F$53)</f>
        <v>98</v>
      </c>
      <c r="G56" s="78">
        <f>SUMIF($C$15:$C$53,C56,$G$15:$G$53)</f>
        <v>30</v>
      </c>
      <c r="H56" s="78">
        <f>SUMIF($C$15:$C$53,C56,$H$15:$H$53)</f>
        <v>120</v>
      </c>
      <c r="I56" s="78">
        <f>SUMIF($C$15:$C$53,C56,$I$15:$I$53)</f>
        <v>73</v>
      </c>
      <c r="J56" s="78">
        <f>SUMIF($C$15:$C$53,C56,$J$15:$J$53)</f>
        <v>540</v>
      </c>
      <c r="K56" s="78">
        <f>SUMIF($C$15:$C$53,C56,$K$15:$K$53)</f>
        <v>248</v>
      </c>
      <c r="L56" s="78">
        <f>SUMIF(C15:C53,C56,L15:L53)</f>
        <v>321</v>
      </c>
      <c r="M56" s="78">
        <f>SUMIF($C$15:$C$53,C56,$M$15:$M$53)</f>
        <v>340</v>
      </c>
      <c r="N56" s="78">
        <f>SUMIF($C$15:$C$53,C56,$N$15:$N$53)</f>
        <v>861</v>
      </c>
      <c r="O56" s="133"/>
      <c r="P56" s="46"/>
    </row>
    <row r="57" spans="1:16" ht="15.75">
      <c r="A57" s="25"/>
      <c r="B57" s="126" t="s">
        <v>75</v>
      </c>
      <c r="C57" s="132">
        <v>2</v>
      </c>
      <c r="D57" s="75">
        <f>SUMIF($C$15:$C$53,C57,$D$15:$D$53)</f>
        <v>30</v>
      </c>
      <c r="E57" s="75">
        <f>SUMIF($C$15:$C$53,C57,$Q$15:$Q$53)</f>
        <v>3</v>
      </c>
      <c r="F57" s="78">
        <f>SUMIF($C$15:$C$53,C57,$F$15:$F$53)</f>
        <v>130</v>
      </c>
      <c r="G57" s="78">
        <f>SUMIF($C$15:$C$53,C57,$G$15:$G$53)</f>
        <v>0</v>
      </c>
      <c r="H57" s="78">
        <f>SUMIF($C$15:$C$53,C57,$H$15:$H$53)</f>
        <v>160</v>
      </c>
      <c r="I57" s="78">
        <f>SUMIF($C$15:$C$53,C57,$I$15:$I$53)</f>
        <v>36</v>
      </c>
      <c r="J57" s="78">
        <f>SUMIF($C$15:$C$53,C57,$J$15:$J$53)</f>
        <v>558</v>
      </c>
      <c r="K57" s="78">
        <f>SUMIF($C$15:$C$53,C57,$K$15:$K$53)</f>
        <v>290</v>
      </c>
      <c r="L57" s="78">
        <f>SUMIF(C16:C54,C57,L16:L54)</f>
        <v>326</v>
      </c>
      <c r="M57" s="78">
        <f>SUMIF($C$15:$C$53,C57,$M$15:$M$53)</f>
        <v>240</v>
      </c>
      <c r="N57" s="78">
        <f>SUMIF($C$15:$C$53,C57,$N$15:$N$53)</f>
        <v>884</v>
      </c>
      <c r="O57" s="133"/>
      <c r="P57" s="46"/>
    </row>
    <row r="58" spans="1:16" ht="15.75">
      <c r="A58" s="25"/>
      <c r="B58" s="134" t="s">
        <v>76</v>
      </c>
      <c r="C58" s="135">
        <v>3</v>
      </c>
      <c r="D58" s="75">
        <f>SUMIF($C$15:$C$53,C58,$D$15:$D$53)</f>
        <v>30</v>
      </c>
      <c r="E58" s="75">
        <f>SUMIF($C$15:$C$53,C58,$Q$15:$Q$53)</f>
        <v>2</v>
      </c>
      <c r="F58" s="78">
        <f>SUMIF($C$15:$C$53,C58,$F$15:$F$53)</f>
        <v>30</v>
      </c>
      <c r="G58" s="78">
        <f>SUMIF($C$15:$C$53,C58,$G$15:$G$53)</f>
        <v>0</v>
      </c>
      <c r="H58" s="78">
        <f>SUMIF($C$15:$C$53,C58,$H$15:$H$53)</f>
        <v>80</v>
      </c>
      <c r="I58" s="78">
        <f>SUMIF($C$15:$C$53,C58,$I$15:$I$53)</f>
        <v>216</v>
      </c>
      <c r="J58" s="78">
        <f>SUMIF($C$15:$C$53,C58,$J$15:$J$53)</f>
        <v>469</v>
      </c>
      <c r="K58" s="78">
        <f>SUMIF($C$15:$C$53,C58,$K$15:$K$53)</f>
        <v>110</v>
      </c>
      <c r="L58" s="78">
        <f>SUMIF(C17:C54,C58,L17:L54)</f>
        <v>326</v>
      </c>
      <c r="M58" s="78">
        <f>SUMIF($C$15:$C$53,C58,$M$15:$M$53)</f>
        <v>320</v>
      </c>
      <c r="N58" s="78">
        <f>SUMIF($C$15:$C$53,C58,$N$15:$N$53)</f>
        <v>795</v>
      </c>
      <c r="O58" s="133"/>
      <c r="P58" s="46"/>
    </row>
    <row r="59" spans="1:19" ht="15.75">
      <c r="A59" s="25"/>
      <c r="B59" s="136" t="s">
        <v>77</v>
      </c>
      <c r="C59" s="137"/>
      <c r="D59" s="138">
        <f aca="true" t="shared" si="10" ref="D59:N59">SUM(D56:D58)</f>
        <v>90</v>
      </c>
      <c r="E59" s="138">
        <f t="shared" si="10"/>
        <v>9</v>
      </c>
      <c r="F59" s="138">
        <f t="shared" si="10"/>
        <v>258</v>
      </c>
      <c r="G59" s="138">
        <f t="shared" si="10"/>
        <v>30</v>
      </c>
      <c r="H59" s="138">
        <f t="shared" si="10"/>
        <v>360</v>
      </c>
      <c r="I59" s="138">
        <f t="shared" si="10"/>
        <v>325</v>
      </c>
      <c r="J59" s="138">
        <f t="shared" si="10"/>
        <v>1567</v>
      </c>
      <c r="K59" s="138">
        <f t="shared" si="10"/>
        <v>648</v>
      </c>
      <c r="L59" s="138">
        <f t="shared" si="10"/>
        <v>973</v>
      </c>
      <c r="M59" s="138">
        <f t="shared" si="10"/>
        <v>900</v>
      </c>
      <c r="N59" s="138">
        <f t="shared" si="10"/>
        <v>2540</v>
      </c>
      <c r="O59" s="139"/>
      <c r="P59" s="140"/>
      <c r="Q59" s="141"/>
      <c r="R59" s="141" t="s">
        <v>78</v>
      </c>
      <c r="S59">
        <f>N59/D59</f>
        <v>28.22222222222222</v>
      </c>
    </row>
    <row r="61" spans="1:19" ht="15">
      <c r="A61" s="143" t="s">
        <v>79</v>
      </c>
      <c r="B61" s="144" t="s">
        <v>80</v>
      </c>
      <c r="C61" s="145"/>
      <c r="D61" s="301" t="s">
        <v>81</v>
      </c>
      <c r="E61" s="301"/>
      <c r="F61" s="302" t="s">
        <v>82</v>
      </c>
      <c r="G61" s="302"/>
      <c r="H61" s="146"/>
      <c r="I61" s="143" t="s">
        <v>83</v>
      </c>
      <c r="J61" s="147" t="s">
        <v>84</v>
      </c>
      <c r="K61" s="148"/>
      <c r="L61" s="148"/>
      <c r="M61" s="148"/>
      <c r="N61" s="148"/>
      <c r="O61" s="149"/>
      <c r="P61" s="150"/>
      <c r="Q61" s="151"/>
      <c r="R61" s="151"/>
      <c r="S61" s="152"/>
    </row>
    <row r="62" spans="1:19" ht="15">
      <c r="A62" s="153"/>
      <c r="B62" s="154" t="s">
        <v>85</v>
      </c>
      <c r="C62" s="155"/>
      <c r="D62" s="156" t="s">
        <v>86</v>
      </c>
      <c r="E62" s="157" t="s">
        <v>87</v>
      </c>
      <c r="F62" s="158" t="s">
        <v>86</v>
      </c>
      <c r="G62" s="159" t="s">
        <v>87</v>
      </c>
      <c r="H62" s="152"/>
      <c r="I62" s="160"/>
      <c r="J62" s="161" t="s">
        <v>88</v>
      </c>
      <c r="K62" s="162"/>
      <c r="L62" s="162"/>
      <c r="M62" s="162"/>
      <c r="N62" s="162"/>
      <c r="O62" s="163" t="s">
        <v>87</v>
      </c>
      <c r="P62" s="164"/>
      <c r="Q62" s="165"/>
      <c r="R62" s="166"/>
      <c r="S62" s="167"/>
    </row>
    <row r="63" spans="1:19" ht="15">
      <c r="A63" s="168"/>
      <c r="B63" s="169" t="s">
        <v>89</v>
      </c>
      <c r="C63" s="170"/>
      <c r="D63" s="156" t="s">
        <v>90</v>
      </c>
      <c r="E63" s="171"/>
      <c r="F63" s="152"/>
      <c r="G63" s="172"/>
      <c r="H63" s="152"/>
      <c r="I63" s="160"/>
      <c r="J63" s="173" t="s">
        <v>91</v>
      </c>
      <c r="K63" s="174"/>
      <c r="L63" s="174"/>
      <c r="M63" s="174"/>
      <c r="N63" s="174"/>
      <c r="O63" s="175"/>
      <c r="P63" s="150"/>
      <c r="Q63" s="151"/>
      <c r="R63" s="151"/>
      <c r="S63" s="152"/>
    </row>
    <row r="64" spans="1:19" ht="15">
      <c r="A64" s="168"/>
      <c r="B64" s="176" t="s">
        <v>92</v>
      </c>
      <c r="C64" s="177"/>
      <c r="D64" s="178">
        <f>D59</f>
        <v>90</v>
      </c>
      <c r="E64" s="179">
        <v>1</v>
      </c>
      <c r="F64" s="180">
        <f>N59</f>
        <v>2540</v>
      </c>
      <c r="G64" s="179">
        <v>1</v>
      </c>
      <c r="H64" s="152"/>
      <c r="I64" s="303" t="s">
        <v>178</v>
      </c>
      <c r="J64" s="303"/>
      <c r="K64" s="303"/>
      <c r="L64" s="303"/>
      <c r="M64" s="181"/>
      <c r="N64" s="181"/>
      <c r="O64" s="182"/>
      <c r="P64" s="183"/>
      <c r="Q64" s="184"/>
      <c r="R64" s="184"/>
      <c r="S64" s="152"/>
    </row>
    <row r="65" spans="1:19" ht="15">
      <c r="A65" s="160">
        <v>1</v>
      </c>
      <c r="B65" s="185" t="s">
        <v>93</v>
      </c>
      <c r="C65" s="155"/>
      <c r="D65" s="307">
        <f>F65/S59</f>
        <v>34.476377952755904</v>
      </c>
      <c r="E65" s="305">
        <f>D65/D59</f>
        <v>0.38307086614173225</v>
      </c>
      <c r="F65" s="306">
        <f>L59</f>
        <v>973</v>
      </c>
      <c r="G65" s="305">
        <f>F65/N59</f>
        <v>0.3830708661417323</v>
      </c>
      <c r="H65" s="152"/>
      <c r="I65" s="186">
        <v>1</v>
      </c>
      <c r="J65" s="187" t="s">
        <v>177</v>
      </c>
      <c r="K65" s="152"/>
      <c r="L65" s="152"/>
      <c r="M65" s="152"/>
      <c r="N65" s="152"/>
      <c r="O65" s="188">
        <v>1</v>
      </c>
      <c r="P65" s="189"/>
      <c r="Q65" s="190"/>
      <c r="R65" s="190"/>
      <c r="S65" s="191"/>
    </row>
    <row r="66" spans="1:19" ht="15">
      <c r="A66" s="192"/>
      <c r="B66" s="193" t="s">
        <v>94</v>
      </c>
      <c r="C66" s="194"/>
      <c r="D66" s="307"/>
      <c r="E66" s="305"/>
      <c r="F66" s="306"/>
      <c r="G66" s="305"/>
      <c r="H66" s="152"/>
      <c r="I66" s="195"/>
      <c r="J66" s="187"/>
      <c r="K66" s="187"/>
      <c r="L66" s="152"/>
      <c r="M66" s="152"/>
      <c r="N66" s="152"/>
      <c r="O66" s="188"/>
      <c r="P66" s="189"/>
      <c r="Q66" s="190"/>
      <c r="R66" s="190"/>
      <c r="S66" s="152"/>
    </row>
    <row r="67" spans="1:19" ht="15">
      <c r="A67" s="196">
        <v>2</v>
      </c>
      <c r="B67" s="197" t="s">
        <v>95</v>
      </c>
      <c r="C67" s="198"/>
      <c r="D67" s="199">
        <f>SUM(D24:D31)</f>
        <v>17.5</v>
      </c>
      <c r="E67" s="200">
        <f>D67/D59</f>
        <v>0.19444444444444445</v>
      </c>
      <c r="F67" s="201">
        <f>SUM(N24:N31)</f>
        <v>525</v>
      </c>
      <c r="G67" s="200">
        <f>F67/N59</f>
        <v>0.20669291338582677</v>
      </c>
      <c r="H67" s="152"/>
      <c r="I67" s="195"/>
      <c r="J67" s="152"/>
      <c r="K67" s="152"/>
      <c r="L67" s="152"/>
      <c r="M67" s="152"/>
      <c r="N67" s="152"/>
      <c r="O67" s="202"/>
      <c r="P67" s="189"/>
      <c r="Q67" s="190"/>
      <c r="R67" s="190"/>
      <c r="S67" s="152"/>
    </row>
    <row r="68" spans="1:19" ht="15">
      <c r="A68" s="203">
        <v>3</v>
      </c>
      <c r="B68" s="204" t="s">
        <v>96</v>
      </c>
      <c r="C68" s="205"/>
      <c r="D68" s="307">
        <f>F68/S59</f>
        <v>31.88976377952756</v>
      </c>
      <c r="E68" s="295">
        <f>D68/D59</f>
        <v>0.3543307086614173</v>
      </c>
      <c r="F68" s="296">
        <f>M59</f>
        <v>900</v>
      </c>
      <c r="G68" s="295">
        <f>F68/N59</f>
        <v>0.3543307086614173</v>
      </c>
      <c r="H68" s="152"/>
      <c r="I68" s="195"/>
      <c r="J68" s="290"/>
      <c r="K68" s="290"/>
      <c r="L68" s="290"/>
      <c r="M68" s="207"/>
      <c r="N68" s="207"/>
      <c r="O68" s="208"/>
      <c r="P68" s="209"/>
      <c r="Q68" s="210"/>
      <c r="R68" s="210"/>
      <c r="S68" s="152"/>
    </row>
    <row r="69" spans="1:19" ht="15">
      <c r="A69" s="192"/>
      <c r="B69" s="193" t="s">
        <v>97</v>
      </c>
      <c r="C69" s="194"/>
      <c r="D69" s="307"/>
      <c r="E69" s="295"/>
      <c r="F69" s="296"/>
      <c r="G69" s="295"/>
      <c r="H69" s="152"/>
      <c r="I69" s="195"/>
      <c r="J69" s="298"/>
      <c r="K69" s="298"/>
      <c r="L69" s="298"/>
      <c r="M69" s="207"/>
      <c r="N69" s="207"/>
      <c r="O69" s="208"/>
      <c r="P69" s="209"/>
      <c r="Q69" s="210"/>
      <c r="R69" s="210"/>
      <c r="S69" s="152"/>
    </row>
    <row r="70" spans="1:19" ht="15">
      <c r="A70" s="203">
        <v>4</v>
      </c>
      <c r="B70" s="204" t="s">
        <v>98</v>
      </c>
      <c r="C70" s="205"/>
      <c r="D70" s="294">
        <f>SUM(D15:D20)</f>
        <v>5.5</v>
      </c>
      <c r="E70" s="295">
        <f>D70/D59</f>
        <v>0.06111111111111111</v>
      </c>
      <c r="F70" s="296">
        <f>SUM(N15:N20)</f>
        <v>151</v>
      </c>
      <c r="G70" s="295">
        <f>F70/N59</f>
        <v>0.0594488188976378</v>
      </c>
      <c r="H70" s="152"/>
      <c r="I70" s="195"/>
      <c r="J70" s="290"/>
      <c r="K70" s="290"/>
      <c r="L70" s="290"/>
      <c r="M70" s="207"/>
      <c r="N70" s="207"/>
      <c r="O70" s="212"/>
      <c r="P70" s="209"/>
      <c r="Q70" s="210"/>
      <c r="R70" s="210"/>
      <c r="S70" s="152"/>
    </row>
    <row r="71" spans="1:19" ht="15">
      <c r="A71" s="192"/>
      <c r="B71" s="193" t="s">
        <v>99</v>
      </c>
      <c r="C71" s="194"/>
      <c r="D71" s="294"/>
      <c r="E71" s="295"/>
      <c r="F71" s="296"/>
      <c r="G71" s="295"/>
      <c r="H71" s="152"/>
      <c r="I71" s="195"/>
      <c r="J71" s="290"/>
      <c r="K71" s="290"/>
      <c r="L71" s="290"/>
      <c r="M71" s="207"/>
      <c r="N71" s="207"/>
      <c r="O71" s="212"/>
      <c r="P71" s="209"/>
      <c r="Q71" s="210"/>
      <c r="R71" s="210"/>
      <c r="S71" s="152"/>
    </row>
    <row r="72" spans="1:19" ht="15">
      <c r="A72" s="192">
        <v>5</v>
      </c>
      <c r="B72" s="193" t="s">
        <v>100</v>
      </c>
      <c r="C72" s="194"/>
      <c r="D72" s="213">
        <f>SUMIF(P15:P53,"h",D15:D53)</f>
        <v>5</v>
      </c>
      <c r="E72" s="214">
        <f>D72/D59</f>
        <v>0.05555555555555555</v>
      </c>
      <c r="F72" s="213">
        <f>SUMIF(P15:P53,"h",N15:N53)</f>
        <v>144</v>
      </c>
      <c r="G72" s="214">
        <f>F72/N59</f>
        <v>0.05669291338582677</v>
      </c>
      <c r="H72" s="152"/>
      <c r="I72" s="195"/>
      <c r="J72" s="206"/>
      <c r="K72" s="207"/>
      <c r="L72" s="207"/>
      <c r="M72" s="207"/>
      <c r="N72" s="207"/>
      <c r="O72" s="212"/>
      <c r="P72" s="209"/>
      <c r="Q72" s="210"/>
      <c r="R72" s="210"/>
      <c r="S72" s="152"/>
    </row>
    <row r="73" spans="1:19" ht="15">
      <c r="A73" s="215">
        <v>6</v>
      </c>
      <c r="B73" s="197" t="s">
        <v>101</v>
      </c>
      <c r="C73" s="198"/>
      <c r="D73" s="199">
        <f>SUMIF(O15:O53,"f",D15:D53)+SUMIF(O15:O53,"o/f",D15:D53)</f>
        <v>44.5</v>
      </c>
      <c r="E73" s="200">
        <f>D73/D59</f>
        <v>0.49444444444444446</v>
      </c>
      <c r="F73" s="199">
        <f>SUMIF(O15:O53,"f",N15:N53)+SUMIF(O15:O53,"o/f",N15:N53)</f>
        <v>1187</v>
      </c>
      <c r="G73" s="200">
        <f>F73/N59</f>
        <v>0.4673228346456693</v>
      </c>
      <c r="H73" s="152"/>
      <c r="I73" s="195"/>
      <c r="J73" s="290"/>
      <c r="K73" s="290"/>
      <c r="L73" s="290"/>
      <c r="M73" s="207"/>
      <c r="N73" s="207"/>
      <c r="O73" s="212"/>
      <c r="P73" s="209"/>
      <c r="Q73" s="210"/>
      <c r="R73" s="210"/>
      <c r="S73" s="152"/>
    </row>
    <row r="74" spans="1:19" ht="15">
      <c r="A74" s="216">
        <v>7</v>
      </c>
      <c r="B74" s="197" t="s">
        <v>102</v>
      </c>
      <c r="C74" s="198"/>
      <c r="D74" s="199">
        <f>D52</f>
        <v>6</v>
      </c>
      <c r="E74" s="200">
        <f>D74/D59</f>
        <v>0.06666666666666667</v>
      </c>
      <c r="F74" s="201">
        <f>N52</f>
        <v>160</v>
      </c>
      <c r="G74" s="200">
        <f>F74/N59</f>
        <v>0.06299212598425197</v>
      </c>
      <c r="I74" s="217"/>
      <c r="J74" s="291"/>
      <c r="K74" s="291"/>
      <c r="L74" s="291"/>
      <c r="M74" s="218"/>
      <c r="N74" s="218"/>
      <c r="O74" s="219"/>
      <c r="P74" s="209"/>
      <c r="Q74" s="210"/>
      <c r="R74" s="210"/>
      <c r="S74" s="152"/>
    </row>
    <row r="75" spans="1:19" ht="15">
      <c r="A75" s="220"/>
      <c r="B75" s="221"/>
      <c r="C75" s="222"/>
      <c r="D75" s="223"/>
      <c r="E75" s="224"/>
      <c r="F75" s="225"/>
      <c r="G75" s="224"/>
      <c r="I75" s="292" t="s">
        <v>103</v>
      </c>
      <c r="J75" s="292"/>
      <c r="K75" s="292"/>
      <c r="L75" s="292"/>
      <c r="M75" s="226"/>
      <c r="N75" s="226"/>
      <c r="O75" s="227"/>
      <c r="P75" s="209"/>
      <c r="Q75" s="210"/>
      <c r="R75" s="210"/>
      <c r="S75" s="152"/>
    </row>
    <row r="77" spans="1:15" ht="15">
      <c r="A77" s="293" t="s">
        <v>104</v>
      </c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93"/>
      <c r="O77" s="293"/>
    </row>
    <row r="78" spans="1:15" ht="15">
      <c r="A78" s="228" t="s">
        <v>105</v>
      </c>
      <c r="B78" s="229"/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</row>
    <row r="79" spans="1:15" ht="15">
      <c r="A79" s="228" t="s">
        <v>106</v>
      </c>
      <c r="B79" s="229"/>
      <c r="C79" s="229"/>
      <c r="D79" s="229"/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</row>
    <row r="80" spans="1:12" ht="15">
      <c r="A80" s="230" t="s">
        <v>107</v>
      </c>
      <c r="B80" s="231"/>
      <c r="C80" s="232"/>
      <c r="D80" s="231"/>
      <c r="E80" s="233"/>
      <c r="F80" s="231"/>
      <c r="G80" s="231"/>
      <c r="H80" s="231"/>
      <c r="I80" s="231"/>
      <c r="J80" s="231"/>
      <c r="K80" s="231"/>
      <c r="L80" s="231"/>
    </row>
    <row r="81" spans="1:12" ht="15">
      <c r="A81" s="230" t="s">
        <v>108</v>
      </c>
      <c r="B81" s="231"/>
      <c r="C81" s="232"/>
      <c r="D81" s="231"/>
      <c r="E81" s="233"/>
      <c r="F81" s="231"/>
      <c r="G81" s="231"/>
      <c r="H81" s="231"/>
      <c r="I81" s="231"/>
      <c r="J81" s="231"/>
      <c r="K81" s="231"/>
      <c r="L81" s="231"/>
    </row>
    <row r="82" spans="1:12" ht="15">
      <c r="A82" s="230" t="s">
        <v>109</v>
      </c>
      <c r="B82" s="231"/>
      <c r="C82" s="232"/>
      <c r="D82" s="231"/>
      <c r="E82" s="233"/>
      <c r="F82" s="231"/>
      <c r="G82" s="231"/>
      <c r="H82" s="231"/>
      <c r="I82" s="231"/>
      <c r="J82" s="231"/>
      <c r="K82" s="231"/>
      <c r="L82" s="231"/>
    </row>
    <row r="83" spans="1:12" ht="15">
      <c r="A83" s="230" t="s">
        <v>110</v>
      </c>
      <c r="B83" s="231"/>
      <c r="C83" s="232"/>
      <c r="D83" s="231"/>
      <c r="E83" s="233"/>
      <c r="F83" s="231"/>
      <c r="G83" s="231"/>
      <c r="H83" s="231"/>
      <c r="I83" s="231"/>
      <c r="J83" s="231"/>
      <c r="K83" s="231"/>
      <c r="L83" s="231"/>
    </row>
    <row r="84" spans="1:12" ht="15">
      <c r="A84" s="231"/>
      <c r="B84" s="231"/>
      <c r="C84" s="232"/>
      <c r="D84" s="231"/>
      <c r="E84" s="233"/>
      <c r="F84" s="231"/>
      <c r="G84" s="231"/>
      <c r="H84" s="231"/>
      <c r="I84" s="231"/>
      <c r="J84" s="231"/>
      <c r="K84" s="231"/>
      <c r="L84" s="231"/>
    </row>
    <row r="85" spans="1:12" ht="15">
      <c r="A85" s="234" t="s">
        <v>111</v>
      </c>
      <c r="B85" s="231"/>
      <c r="C85" s="232"/>
      <c r="D85" s="231"/>
      <c r="E85" s="233"/>
      <c r="F85" s="231"/>
      <c r="G85" s="231"/>
      <c r="H85" s="231"/>
      <c r="I85" s="231"/>
      <c r="J85" s="231"/>
      <c r="K85" s="231"/>
      <c r="L85" s="231"/>
    </row>
    <row r="86" spans="1:12" ht="15">
      <c r="A86" s="235" t="s">
        <v>112</v>
      </c>
      <c r="B86" s="231"/>
      <c r="C86" s="232"/>
      <c r="D86" s="231"/>
      <c r="E86" s="233"/>
      <c r="F86" s="231"/>
      <c r="G86" s="231"/>
      <c r="H86" s="231"/>
      <c r="I86" s="231"/>
      <c r="J86" s="231"/>
      <c r="K86" s="231"/>
      <c r="L86" s="231"/>
    </row>
    <row r="87" spans="1:12" ht="15">
      <c r="A87" s="236" t="s">
        <v>113</v>
      </c>
      <c r="B87" s="231"/>
      <c r="C87" s="232"/>
      <c r="D87" s="231"/>
      <c r="E87" s="233"/>
      <c r="F87" s="231"/>
      <c r="G87" s="231"/>
      <c r="H87" s="231"/>
      <c r="I87" s="231"/>
      <c r="J87" s="231"/>
      <c r="K87" s="231"/>
      <c r="L87" s="231"/>
    </row>
    <row r="88" spans="1:12" ht="15">
      <c r="A88" s="237" t="s">
        <v>114</v>
      </c>
      <c r="B88" s="231"/>
      <c r="C88" s="232"/>
      <c r="D88" s="231"/>
      <c r="E88" s="233"/>
      <c r="F88" s="231"/>
      <c r="G88" s="231"/>
      <c r="H88" s="231"/>
      <c r="I88" s="231"/>
      <c r="J88" s="231"/>
      <c r="K88" s="231"/>
      <c r="L88" s="231"/>
    </row>
    <row r="89" spans="1:12" ht="15">
      <c r="A89" s="237" t="s">
        <v>115</v>
      </c>
      <c r="B89" s="231"/>
      <c r="C89" s="232"/>
      <c r="D89" s="231"/>
      <c r="E89" s="233"/>
      <c r="F89" s="231"/>
      <c r="G89" s="231"/>
      <c r="H89" s="231"/>
      <c r="I89" s="231"/>
      <c r="J89" s="231"/>
      <c r="K89" s="231"/>
      <c r="L89" s="231"/>
    </row>
    <row r="90" spans="1:12" ht="15">
      <c r="A90" s="237" t="s">
        <v>116</v>
      </c>
      <c r="B90" s="231"/>
      <c r="C90" s="232"/>
      <c r="D90" s="231"/>
      <c r="E90" s="233"/>
      <c r="F90" s="231"/>
      <c r="G90" s="231"/>
      <c r="H90" s="231"/>
      <c r="I90" s="231"/>
      <c r="J90" s="231"/>
      <c r="K90" s="231"/>
      <c r="L90" s="231"/>
    </row>
    <row r="91" spans="1:12" ht="15">
      <c r="A91" s="237" t="s">
        <v>117</v>
      </c>
      <c r="B91" s="231"/>
      <c r="C91" s="232"/>
      <c r="D91" s="231"/>
      <c r="E91" s="233"/>
      <c r="F91" s="231"/>
      <c r="G91" s="231"/>
      <c r="H91" s="231"/>
      <c r="I91" s="231"/>
      <c r="J91" s="231"/>
      <c r="K91" s="231"/>
      <c r="L91" s="231"/>
    </row>
    <row r="92" spans="1:12" ht="15">
      <c r="A92" s="231"/>
      <c r="B92" s="231"/>
      <c r="C92" s="232"/>
      <c r="D92" s="231"/>
      <c r="E92" s="233"/>
      <c r="F92" s="231"/>
      <c r="G92" s="231"/>
      <c r="H92" s="231"/>
      <c r="I92" s="231"/>
      <c r="J92" s="231"/>
      <c r="K92" s="231"/>
      <c r="L92" s="231"/>
    </row>
    <row r="93" spans="1:12" ht="15">
      <c r="A93" s="238" t="s">
        <v>118</v>
      </c>
      <c r="B93" s="231"/>
      <c r="C93" s="232"/>
      <c r="D93" s="231"/>
      <c r="E93" s="233"/>
      <c r="F93" s="231"/>
      <c r="G93" s="231"/>
      <c r="H93" s="231"/>
      <c r="I93" s="231"/>
      <c r="J93" s="231"/>
      <c r="K93" s="231"/>
      <c r="L93" s="231"/>
    </row>
    <row r="94" spans="1:12" ht="15">
      <c r="A94" s="237" t="s">
        <v>119</v>
      </c>
      <c r="B94" s="231"/>
      <c r="C94" s="232"/>
      <c r="D94" s="231"/>
      <c r="E94" s="233"/>
      <c r="F94" s="231"/>
      <c r="G94" s="231"/>
      <c r="H94" s="231"/>
      <c r="I94" s="231"/>
      <c r="J94" s="231"/>
      <c r="K94" s="231"/>
      <c r="L94" s="231"/>
    </row>
    <row r="95" spans="1:12" ht="15">
      <c r="A95" s="237" t="s">
        <v>120</v>
      </c>
      <c r="B95" s="231"/>
      <c r="C95" s="232"/>
      <c r="D95" s="231"/>
      <c r="E95" s="233"/>
      <c r="F95" s="231"/>
      <c r="G95" s="231"/>
      <c r="H95" s="231"/>
      <c r="I95" s="231"/>
      <c r="J95" s="231"/>
      <c r="K95" s="231"/>
      <c r="L95" s="231"/>
    </row>
    <row r="96" spans="1:12" ht="15">
      <c r="A96" s="230" t="s">
        <v>121</v>
      </c>
      <c r="B96" s="231"/>
      <c r="C96" s="232"/>
      <c r="D96" s="231"/>
      <c r="E96" s="233"/>
      <c r="F96" s="231"/>
      <c r="G96" s="231"/>
      <c r="H96" s="231"/>
      <c r="I96" s="231"/>
      <c r="J96" s="231"/>
      <c r="K96" s="231"/>
      <c r="L96" s="231"/>
    </row>
    <row r="97" spans="1:12" ht="15">
      <c r="A97" s="231"/>
      <c r="B97" s="231"/>
      <c r="C97" s="232"/>
      <c r="D97" s="231"/>
      <c r="E97" s="233"/>
      <c r="F97" s="231"/>
      <c r="G97" s="231"/>
      <c r="H97" s="231"/>
      <c r="I97" s="231"/>
      <c r="J97" s="231"/>
      <c r="K97" s="231"/>
      <c r="L97" s="231"/>
    </row>
    <row r="98" spans="1:12" ht="15">
      <c r="A98" s="238" t="s">
        <v>122</v>
      </c>
      <c r="B98" s="231"/>
      <c r="C98" s="232"/>
      <c r="D98" s="231"/>
      <c r="E98" s="233"/>
      <c r="F98" s="231"/>
      <c r="G98" s="231"/>
      <c r="H98" s="231"/>
      <c r="I98" s="231"/>
      <c r="J98" s="231"/>
      <c r="K98" s="231"/>
      <c r="L98" s="231"/>
    </row>
    <row r="99" spans="1:12" ht="15">
      <c r="A99" s="237" t="s">
        <v>123</v>
      </c>
      <c r="B99" s="231"/>
      <c r="C99" s="232"/>
      <c r="D99" s="231"/>
      <c r="E99" s="233"/>
      <c r="F99" s="231"/>
      <c r="G99" s="231"/>
      <c r="H99" s="231"/>
      <c r="I99" s="231"/>
      <c r="J99" s="231"/>
      <c r="K99" s="231"/>
      <c r="L99" s="231"/>
    </row>
    <row r="100" spans="1:12" ht="15">
      <c r="A100" s="237" t="s">
        <v>124</v>
      </c>
      <c r="B100" s="231"/>
      <c r="C100" s="232"/>
      <c r="D100" s="231"/>
      <c r="E100" s="233"/>
      <c r="F100" s="231"/>
      <c r="G100" s="231"/>
      <c r="H100" s="231"/>
      <c r="I100" s="231"/>
      <c r="J100" s="231"/>
      <c r="K100" s="231"/>
      <c r="L100" s="231"/>
    </row>
    <row r="101" spans="1:12" ht="15">
      <c r="A101" s="237" t="s">
        <v>125</v>
      </c>
      <c r="B101" s="231"/>
      <c r="C101" s="232"/>
      <c r="D101" s="231"/>
      <c r="E101" s="233"/>
      <c r="F101" s="231"/>
      <c r="G101" s="231"/>
      <c r="H101" s="231"/>
      <c r="I101" s="231"/>
      <c r="J101" s="231"/>
      <c r="K101" s="231"/>
      <c r="L101" s="231"/>
    </row>
  </sheetData>
  <sheetProtection selectLockedCells="1" selectUnlockedCells="1"/>
  <mergeCells count="24">
    <mergeCell ref="J73:L73"/>
    <mergeCell ref="J74:L74"/>
    <mergeCell ref="I75:L75"/>
    <mergeCell ref="A77:O77"/>
    <mergeCell ref="D70:D71"/>
    <mergeCell ref="E70:E71"/>
    <mergeCell ref="F70:F71"/>
    <mergeCell ref="G70:G71"/>
    <mergeCell ref="J70:L70"/>
    <mergeCell ref="J71:L71"/>
    <mergeCell ref="D68:D69"/>
    <mergeCell ref="E68:E69"/>
    <mergeCell ref="F68:F69"/>
    <mergeCell ref="G68:G69"/>
    <mergeCell ref="J68:L68"/>
    <mergeCell ref="J69:L69"/>
    <mergeCell ref="B14:I14"/>
    <mergeCell ref="D61:E61"/>
    <mergeCell ref="F61:G61"/>
    <mergeCell ref="I64:L64"/>
    <mergeCell ref="D65:D66"/>
    <mergeCell ref="E65:E66"/>
    <mergeCell ref="F65:F66"/>
    <mergeCell ref="G65:G6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  <headerFooter alignWithMargins="0">
    <oddHeader>&amp;RZałącznik nr 6 do Uchwały nr 25 Rady WMiI z dnia 23 marca 2018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167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172</v>
      </c>
    </row>
    <row r="5" ht="13.5" customHeight="1">
      <c r="B5" s="10" t="s">
        <v>2</v>
      </c>
    </row>
    <row r="6" ht="13.5" customHeight="1">
      <c r="B6" s="10" t="s">
        <v>3</v>
      </c>
    </row>
    <row r="7" ht="13.5" customHeight="1">
      <c r="B7" s="10" t="s">
        <v>176</v>
      </c>
    </row>
    <row r="8" spans="2:5" ht="13.5" customHeight="1">
      <c r="B8" s="253"/>
      <c r="C8" s="1"/>
      <c r="E8" s="2"/>
    </row>
    <row r="9" spans="2:7" ht="13.5" customHeight="1">
      <c r="B9" s="1" t="s">
        <v>150</v>
      </c>
      <c r="C9" s="254" t="s">
        <v>10</v>
      </c>
      <c r="D9" s="254"/>
      <c r="E9" s="254" t="s">
        <v>12</v>
      </c>
      <c r="F9" s="254" t="s">
        <v>13</v>
      </c>
      <c r="G9" s="254" t="s">
        <v>14</v>
      </c>
    </row>
    <row r="10" spans="1:7" ht="13.5" customHeight="1">
      <c r="A10" s="35">
        <v>1</v>
      </c>
      <c r="B10" s="36" t="s">
        <v>24</v>
      </c>
      <c r="C10" s="51">
        <v>0.25</v>
      </c>
      <c r="D10" s="51" t="s">
        <v>25</v>
      </c>
      <c r="E10" s="48">
        <v>2</v>
      </c>
      <c r="F10" s="48"/>
      <c r="G10" s="48"/>
    </row>
    <row r="11" spans="1:7" ht="13.5" customHeight="1">
      <c r="A11" s="35">
        <v>2</v>
      </c>
      <c r="B11" s="36" t="s">
        <v>27</v>
      </c>
      <c r="C11" s="51">
        <v>0.25</v>
      </c>
      <c r="D11" s="51" t="s">
        <v>25</v>
      </c>
      <c r="E11" s="48">
        <v>2</v>
      </c>
      <c r="F11" s="48"/>
      <c r="G11" s="48"/>
    </row>
    <row r="12" spans="1:7" ht="13.5" customHeight="1">
      <c r="A12" s="35">
        <v>3</v>
      </c>
      <c r="B12" s="36" t="s">
        <v>28</v>
      </c>
      <c r="C12" s="51">
        <v>0.5</v>
      </c>
      <c r="D12" s="51" t="s">
        <v>25</v>
      </c>
      <c r="E12" s="48">
        <v>4</v>
      </c>
      <c r="F12" s="48"/>
      <c r="G12" s="48"/>
    </row>
    <row r="13" spans="1:7" ht="13.5" customHeight="1">
      <c r="A13" s="35">
        <v>4</v>
      </c>
      <c r="B13" s="64" t="s">
        <v>29</v>
      </c>
      <c r="C13" s="51">
        <v>0.5</v>
      </c>
      <c r="D13" s="51" t="s">
        <v>25</v>
      </c>
      <c r="E13" s="48">
        <v>4</v>
      </c>
      <c r="F13" s="48"/>
      <c r="G13" s="48"/>
    </row>
    <row r="14" spans="1:7" ht="13.5" customHeight="1">
      <c r="A14" s="35">
        <v>5</v>
      </c>
      <c r="B14" s="55" t="s">
        <v>31</v>
      </c>
      <c r="C14" s="51">
        <v>2</v>
      </c>
      <c r="D14" s="51" t="s">
        <v>32</v>
      </c>
      <c r="E14" s="48">
        <v>16</v>
      </c>
      <c r="F14" s="48"/>
      <c r="G14" s="48"/>
    </row>
    <row r="15" spans="1:7" ht="13.5" customHeight="1">
      <c r="A15" s="57">
        <v>6</v>
      </c>
      <c r="B15" s="64" t="s">
        <v>44</v>
      </c>
      <c r="C15" s="78">
        <v>1</v>
      </c>
      <c r="D15" s="78" t="s">
        <v>32</v>
      </c>
      <c r="E15" s="75">
        <v>10</v>
      </c>
      <c r="F15" s="75"/>
      <c r="G15" s="75"/>
    </row>
    <row r="16" spans="1:7" ht="13.5" customHeight="1">
      <c r="A16" s="35">
        <v>7</v>
      </c>
      <c r="B16" s="58" t="s">
        <v>36</v>
      </c>
      <c r="C16" s="51">
        <v>2</v>
      </c>
      <c r="D16" s="51" t="s">
        <v>32</v>
      </c>
      <c r="E16" s="48"/>
      <c r="F16" s="48">
        <v>30</v>
      </c>
      <c r="G16" s="48"/>
    </row>
    <row r="17" spans="1:7" ht="13.5" customHeight="1">
      <c r="A17" s="57">
        <v>8</v>
      </c>
      <c r="B17" s="64" t="s">
        <v>38</v>
      </c>
      <c r="C17" s="271">
        <v>3</v>
      </c>
      <c r="D17" s="271" t="s">
        <v>7</v>
      </c>
      <c r="E17" s="272">
        <v>10</v>
      </c>
      <c r="F17" s="75"/>
      <c r="G17" s="75">
        <v>20</v>
      </c>
    </row>
    <row r="18" spans="1:7" ht="13.5" customHeight="1">
      <c r="A18" s="57">
        <v>9</v>
      </c>
      <c r="B18" s="64" t="s">
        <v>39</v>
      </c>
      <c r="C18" s="273">
        <v>3.5</v>
      </c>
      <c r="D18" s="273" t="s">
        <v>7</v>
      </c>
      <c r="E18" s="274">
        <v>20</v>
      </c>
      <c r="F18" s="48"/>
      <c r="G18" s="48">
        <v>20</v>
      </c>
    </row>
    <row r="19" spans="1:7" ht="13.5" customHeight="1">
      <c r="A19" s="57"/>
      <c r="B19" s="64" t="s">
        <v>41</v>
      </c>
      <c r="C19" s="271"/>
      <c r="D19" s="271"/>
      <c r="E19" s="272"/>
      <c r="F19" s="75"/>
      <c r="G19" s="75"/>
    </row>
    <row r="20" spans="1:7" ht="13.5" customHeight="1">
      <c r="A20" s="35"/>
      <c r="B20" s="64" t="s">
        <v>42</v>
      </c>
      <c r="C20" s="271"/>
      <c r="D20" s="271"/>
      <c r="E20" s="272"/>
      <c r="F20" s="75"/>
      <c r="G20" s="75"/>
    </row>
    <row r="21" spans="1:7" ht="13.5" customHeight="1">
      <c r="A21" s="57">
        <v>10</v>
      </c>
      <c r="B21" s="64" t="s">
        <v>159</v>
      </c>
      <c r="C21" s="276">
        <v>3</v>
      </c>
      <c r="D21" s="273" t="s">
        <v>32</v>
      </c>
      <c r="E21" s="274">
        <v>10</v>
      </c>
      <c r="F21" s="48"/>
      <c r="G21" s="48">
        <v>20</v>
      </c>
    </row>
    <row r="22" spans="1:7" ht="13.5" customHeight="1">
      <c r="A22" s="57">
        <v>11</v>
      </c>
      <c r="B22" s="64" t="s">
        <v>160</v>
      </c>
      <c r="C22" s="276">
        <v>3</v>
      </c>
      <c r="D22" s="273" t="s">
        <v>32</v>
      </c>
      <c r="E22" s="274">
        <v>10</v>
      </c>
      <c r="F22" s="48"/>
      <c r="G22" s="48">
        <v>20</v>
      </c>
    </row>
    <row r="23" spans="1:7" ht="13.5" customHeight="1">
      <c r="A23" s="57">
        <v>12</v>
      </c>
      <c r="B23" s="64" t="s">
        <v>161</v>
      </c>
      <c r="C23" s="276">
        <v>3</v>
      </c>
      <c r="D23" s="273" t="s">
        <v>32</v>
      </c>
      <c r="E23" s="274">
        <v>10</v>
      </c>
      <c r="F23" s="48"/>
      <c r="G23" s="48">
        <v>20</v>
      </c>
    </row>
    <row r="24" spans="1:7" ht="13.5" customHeight="1">
      <c r="A24" s="57">
        <v>13</v>
      </c>
      <c r="B24" s="64" t="s">
        <v>64</v>
      </c>
      <c r="C24" s="276">
        <v>2</v>
      </c>
      <c r="D24" s="277" t="s">
        <v>32</v>
      </c>
      <c r="E24" s="278"/>
      <c r="F24" s="103"/>
      <c r="G24" s="103">
        <v>20</v>
      </c>
    </row>
    <row r="25" spans="1:7" ht="13.5" customHeight="1">
      <c r="A25" s="57">
        <v>14</v>
      </c>
      <c r="B25" s="58" t="s">
        <v>69</v>
      </c>
      <c r="C25" s="279">
        <v>6</v>
      </c>
      <c r="D25" s="277" t="s">
        <v>32</v>
      </c>
      <c r="E25" s="278"/>
      <c r="F25" s="103"/>
      <c r="G25" s="103"/>
    </row>
    <row r="26" spans="3:5" ht="13.5" customHeight="1">
      <c r="C26" s="1"/>
      <c r="D26" s="275"/>
      <c r="E26" s="280"/>
    </row>
    <row r="27" spans="2:7" ht="13.5" customHeight="1">
      <c r="B27" s="1" t="s">
        <v>151</v>
      </c>
      <c r="C27" s="281" t="s">
        <v>10</v>
      </c>
      <c r="D27" s="281"/>
      <c r="E27" s="281" t="s">
        <v>12</v>
      </c>
      <c r="F27" s="256" t="s">
        <v>13</v>
      </c>
      <c r="G27" s="256" t="s">
        <v>14</v>
      </c>
    </row>
    <row r="28" spans="1:7" ht="13.5" customHeight="1">
      <c r="A28" s="35">
        <v>1</v>
      </c>
      <c r="B28" s="55" t="s">
        <v>35</v>
      </c>
      <c r="C28" s="273">
        <v>2</v>
      </c>
      <c r="D28" s="273" t="s">
        <v>32</v>
      </c>
      <c r="E28" s="274">
        <v>16</v>
      </c>
      <c r="F28" s="48"/>
      <c r="G28" s="48"/>
    </row>
    <row r="29" spans="1:7" ht="13.5" customHeight="1">
      <c r="A29" s="57">
        <v>2</v>
      </c>
      <c r="B29" s="64" t="s">
        <v>43</v>
      </c>
      <c r="C29" s="282">
        <v>3</v>
      </c>
      <c r="D29" s="271" t="s">
        <v>32</v>
      </c>
      <c r="E29" s="272">
        <v>10</v>
      </c>
      <c r="F29" s="75"/>
      <c r="G29" s="75">
        <v>20</v>
      </c>
    </row>
    <row r="30" spans="1:7" ht="12.75" customHeight="1">
      <c r="A30" s="57">
        <v>3</v>
      </c>
      <c r="B30" s="64" t="s">
        <v>45</v>
      </c>
      <c r="C30" s="271">
        <v>3</v>
      </c>
      <c r="D30" s="273" t="s">
        <v>32</v>
      </c>
      <c r="E30" s="272">
        <v>10</v>
      </c>
      <c r="F30" s="75"/>
      <c r="G30" s="75">
        <v>20</v>
      </c>
    </row>
    <row r="31" spans="1:7" ht="13.5" customHeight="1">
      <c r="A31" s="57">
        <v>4</v>
      </c>
      <c r="B31" s="64" t="s">
        <v>162</v>
      </c>
      <c r="C31" s="276">
        <v>3.5</v>
      </c>
      <c r="D31" s="273" t="s">
        <v>7</v>
      </c>
      <c r="E31" s="274">
        <v>20</v>
      </c>
      <c r="F31" s="48"/>
      <c r="G31" s="48">
        <v>20</v>
      </c>
    </row>
    <row r="32" spans="1:7" ht="13.5" customHeight="1">
      <c r="A32" s="57">
        <v>5</v>
      </c>
      <c r="B32" s="64" t="s">
        <v>168</v>
      </c>
      <c r="C32" s="276">
        <v>4</v>
      </c>
      <c r="D32" s="273" t="s">
        <v>32</v>
      </c>
      <c r="E32" s="274">
        <v>20</v>
      </c>
      <c r="F32" s="75"/>
      <c r="G32" s="75">
        <v>20</v>
      </c>
    </row>
    <row r="33" spans="1:7" ht="13.5" customHeight="1">
      <c r="A33" s="35">
        <v>6</v>
      </c>
      <c r="B33" s="64" t="s">
        <v>163</v>
      </c>
      <c r="C33" s="276">
        <v>3</v>
      </c>
      <c r="D33" s="273" t="s">
        <v>7</v>
      </c>
      <c r="E33" s="274">
        <v>10</v>
      </c>
      <c r="F33" s="48"/>
      <c r="G33" s="48">
        <v>20</v>
      </c>
    </row>
    <row r="34" spans="1:8" ht="13.5" customHeight="1">
      <c r="A34" s="57">
        <v>7</v>
      </c>
      <c r="B34" s="64" t="s">
        <v>65</v>
      </c>
      <c r="C34" s="283">
        <v>2</v>
      </c>
      <c r="D34" s="277" t="s">
        <v>32</v>
      </c>
      <c r="E34" s="278"/>
      <c r="F34" s="103"/>
      <c r="G34" s="103">
        <v>20</v>
      </c>
      <c r="H34" s="257"/>
    </row>
    <row r="35" spans="1:8" ht="13.5" customHeight="1">
      <c r="A35" s="57">
        <v>8</v>
      </c>
      <c r="B35" s="64" t="s">
        <v>66</v>
      </c>
      <c r="C35" s="283">
        <v>2</v>
      </c>
      <c r="D35" s="277" t="s">
        <v>32</v>
      </c>
      <c r="E35" s="278">
        <v>20</v>
      </c>
      <c r="F35" s="103"/>
      <c r="G35" s="103"/>
      <c r="H35" s="258"/>
    </row>
    <row r="36" spans="1:7" ht="13.5" customHeight="1">
      <c r="A36" s="57">
        <v>9</v>
      </c>
      <c r="B36" s="55" t="s">
        <v>30</v>
      </c>
      <c r="C36" s="273">
        <v>0.5</v>
      </c>
      <c r="D36" s="273" t="s">
        <v>25</v>
      </c>
      <c r="E36" s="274">
        <v>4</v>
      </c>
      <c r="F36" s="48"/>
      <c r="G36" s="48"/>
    </row>
    <row r="37" spans="1:7" ht="13.5" customHeight="1">
      <c r="A37" s="57">
        <v>10</v>
      </c>
      <c r="B37" s="64" t="s">
        <v>46</v>
      </c>
      <c r="C37" s="273">
        <v>4</v>
      </c>
      <c r="D37" s="273" t="s">
        <v>7</v>
      </c>
      <c r="E37" s="274">
        <v>20</v>
      </c>
      <c r="F37" s="48"/>
      <c r="G37" s="48">
        <v>20</v>
      </c>
    </row>
    <row r="38" spans="1:7" ht="13.5" customHeight="1">
      <c r="A38" s="35">
        <v>11</v>
      </c>
      <c r="B38" s="64" t="s">
        <v>173</v>
      </c>
      <c r="C38" s="276">
        <v>3</v>
      </c>
      <c r="D38" s="273" t="s">
        <v>32</v>
      </c>
      <c r="E38" s="48">
        <v>10</v>
      </c>
      <c r="F38" s="48"/>
      <c r="G38" s="48">
        <v>20</v>
      </c>
    </row>
    <row r="39" ht="13.5" customHeight="1">
      <c r="H39" s="258"/>
    </row>
    <row r="40" spans="2:8" ht="13.5" customHeight="1">
      <c r="B40" s="1" t="s">
        <v>152</v>
      </c>
      <c r="C40" s="256" t="s">
        <v>10</v>
      </c>
      <c r="D40" s="256"/>
      <c r="E40" s="256" t="s">
        <v>12</v>
      </c>
      <c r="F40" s="256" t="s">
        <v>13</v>
      </c>
      <c r="G40" s="256" t="s">
        <v>14</v>
      </c>
      <c r="H40" s="258"/>
    </row>
    <row r="41" spans="1:8" ht="13.5" customHeight="1">
      <c r="A41" s="35">
        <v>1</v>
      </c>
      <c r="B41" s="64" t="s">
        <v>164</v>
      </c>
      <c r="C41" s="276">
        <v>2.5</v>
      </c>
      <c r="D41" s="273" t="s">
        <v>32</v>
      </c>
      <c r="E41" s="48">
        <v>10</v>
      </c>
      <c r="F41" s="48"/>
      <c r="G41" s="48">
        <v>20</v>
      </c>
      <c r="H41" s="258"/>
    </row>
    <row r="42" spans="1:7" ht="13.5" customHeight="1">
      <c r="A42" s="35">
        <v>2</v>
      </c>
      <c r="B42" s="64" t="s">
        <v>169</v>
      </c>
      <c r="C42" s="276">
        <v>2.5</v>
      </c>
      <c r="D42" s="51" t="s">
        <v>7</v>
      </c>
      <c r="E42" s="272">
        <v>10</v>
      </c>
      <c r="F42" s="75"/>
      <c r="G42" s="75">
        <v>20</v>
      </c>
    </row>
    <row r="43" spans="1:7" ht="13.5" customHeight="1">
      <c r="A43" s="35">
        <v>3</v>
      </c>
      <c r="B43" s="64" t="s">
        <v>171</v>
      </c>
      <c r="C43" s="276">
        <v>3</v>
      </c>
      <c r="D43" s="273" t="s">
        <v>32</v>
      </c>
      <c r="E43" s="75">
        <v>10</v>
      </c>
      <c r="F43" s="75"/>
      <c r="G43" s="75">
        <v>20</v>
      </c>
    </row>
    <row r="44" spans="1:7" ht="13.5" customHeight="1">
      <c r="A44" s="35">
        <v>4</v>
      </c>
      <c r="B44" s="64" t="s">
        <v>67</v>
      </c>
      <c r="C44" s="101">
        <v>2</v>
      </c>
      <c r="D44" s="104" t="s">
        <v>32</v>
      </c>
      <c r="E44" s="103"/>
      <c r="F44" s="103"/>
      <c r="G44" s="103">
        <v>20</v>
      </c>
    </row>
    <row r="45" spans="1:7" ht="13.5" customHeight="1">
      <c r="A45" s="57">
        <v>5</v>
      </c>
      <c r="B45" s="58" t="s">
        <v>70</v>
      </c>
      <c r="C45" s="110">
        <v>20</v>
      </c>
      <c r="D45" s="104"/>
      <c r="E45" s="103"/>
      <c r="F45" s="103"/>
      <c r="G45" s="103"/>
    </row>
    <row r="47" ht="15">
      <c r="C47">
        <f>SUM(C10:C45)</f>
        <v>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5" ht="13.5" customHeight="1">
      <c r="A1" s="239" t="s">
        <v>0</v>
      </c>
      <c r="B1" s="252"/>
      <c r="C1" s="252"/>
      <c r="D1" s="252"/>
      <c r="E1" s="252"/>
    </row>
    <row r="2" spans="1:5" ht="13.5" customHeight="1">
      <c r="A2" s="7"/>
      <c r="B2" s="7"/>
      <c r="C2" s="7"/>
      <c r="D2" s="7"/>
      <c r="E2" s="7"/>
    </row>
    <row r="3" spans="1:6" ht="13.5" customHeight="1">
      <c r="A3" s="2"/>
      <c r="B3" s="8" t="s">
        <v>1</v>
      </c>
      <c r="C3" s="9"/>
      <c r="D3" s="2"/>
      <c r="E3" s="2"/>
      <c r="F3" s="2" t="s">
        <v>166</v>
      </c>
    </row>
    <row r="4" ht="13.5" customHeight="1">
      <c r="B4" s="10" t="s">
        <v>172</v>
      </c>
    </row>
    <row r="5" ht="13.5" customHeight="1">
      <c r="B5" s="10" t="s">
        <v>2</v>
      </c>
    </row>
    <row r="6" ht="13.5" customHeight="1">
      <c r="B6" s="10" t="s">
        <v>3</v>
      </c>
    </row>
    <row r="7" ht="13.5" customHeight="1">
      <c r="B7" s="10" t="s">
        <v>176</v>
      </c>
    </row>
    <row r="8" spans="1:5" ht="13.5" customHeight="1">
      <c r="A8" s="262"/>
      <c r="C8" s="1"/>
      <c r="E8" s="2"/>
    </row>
    <row r="9" spans="2:5" ht="13.5" customHeight="1">
      <c r="B9" s="253"/>
      <c r="C9" s="1"/>
      <c r="E9" s="2"/>
    </row>
    <row r="10" spans="2:7" ht="13.5" customHeight="1">
      <c r="B10" s="1" t="s">
        <v>150</v>
      </c>
      <c r="C10" s="254" t="s">
        <v>10</v>
      </c>
      <c r="D10" s="254"/>
      <c r="E10" s="254" t="s">
        <v>12</v>
      </c>
      <c r="F10" s="254" t="s">
        <v>13</v>
      </c>
      <c r="G10" s="254" t="s">
        <v>14</v>
      </c>
    </row>
    <row r="11" spans="1:7" ht="13.5" customHeight="1">
      <c r="A11" s="248">
        <v>1</v>
      </c>
      <c r="B11" s="36" t="s">
        <v>24</v>
      </c>
      <c r="C11" s="51">
        <v>0.25</v>
      </c>
      <c r="D11" s="51" t="s">
        <v>25</v>
      </c>
      <c r="E11" s="48">
        <v>2</v>
      </c>
      <c r="F11" s="48"/>
      <c r="G11" s="48"/>
    </row>
    <row r="12" spans="1:7" ht="13.5" customHeight="1">
      <c r="A12" s="248">
        <v>2</v>
      </c>
      <c r="B12" s="36" t="s">
        <v>27</v>
      </c>
      <c r="C12" s="51">
        <v>0.25</v>
      </c>
      <c r="D12" s="51" t="s">
        <v>25</v>
      </c>
      <c r="E12" s="48">
        <v>2</v>
      </c>
      <c r="F12" s="48"/>
      <c r="G12" s="48"/>
    </row>
    <row r="13" spans="1:7" ht="13.5" customHeight="1">
      <c r="A13" s="248">
        <v>3</v>
      </c>
      <c r="B13" s="36" t="s">
        <v>28</v>
      </c>
      <c r="C13" s="51">
        <v>0.5</v>
      </c>
      <c r="D13" s="51" t="s">
        <v>25</v>
      </c>
      <c r="E13" s="48">
        <v>4</v>
      </c>
      <c r="F13" s="48"/>
      <c r="G13" s="48"/>
    </row>
    <row r="14" spans="1:7" ht="13.5" customHeight="1">
      <c r="A14" s="248">
        <v>4</v>
      </c>
      <c r="B14" s="64" t="s">
        <v>29</v>
      </c>
      <c r="C14" s="51">
        <v>0.5</v>
      </c>
      <c r="D14" s="51" t="s">
        <v>25</v>
      </c>
      <c r="E14" s="48">
        <v>4</v>
      </c>
      <c r="F14" s="48"/>
      <c r="G14" s="48"/>
    </row>
    <row r="15" spans="1:8" ht="13.5" customHeight="1">
      <c r="A15" s="248">
        <v>5</v>
      </c>
      <c r="B15" s="55" t="s">
        <v>31</v>
      </c>
      <c r="C15" s="51">
        <v>2</v>
      </c>
      <c r="D15" s="51" t="s">
        <v>32</v>
      </c>
      <c r="E15" s="48">
        <v>16</v>
      </c>
      <c r="F15" s="48"/>
      <c r="G15" s="48"/>
      <c r="H15" s="242"/>
    </row>
    <row r="16" spans="1:7" ht="13.5" customHeight="1">
      <c r="A16" s="57">
        <v>6</v>
      </c>
      <c r="B16" s="64" t="s">
        <v>44</v>
      </c>
      <c r="C16" s="65">
        <v>1</v>
      </c>
      <c r="D16" s="66" t="s">
        <v>32</v>
      </c>
      <c r="E16" s="75">
        <v>10</v>
      </c>
      <c r="F16" s="75"/>
      <c r="G16" s="76"/>
    </row>
    <row r="17" spans="1:7" ht="13.5" customHeight="1">
      <c r="A17" s="248">
        <v>7</v>
      </c>
      <c r="B17" s="58" t="s">
        <v>36</v>
      </c>
      <c r="C17" s="51">
        <v>2</v>
      </c>
      <c r="D17" s="51" t="s">
        <v>32</v>
      </c>
      <c r="E17" s="48"/>
      <c r="F17" s="48">
        <v>30</v>
      </c>
      <c r="G17" s="48"/>
    </row>
    <row r="18" spans="1:7" ht="13.5" customHeight="1">
      <c r="A18" s="128">
        <v>8</v>
      </c>
      <c r="B18" s="64" t="s">
        <v>38</v>
      </c>
      <c r="C18" s="78">
        <v>3</v>
      </c>
      <c r="D18" s="78" t="s">
        <v>7</v>
      </c>
      <c r="E18" s="75">
        <v>10</v>
      </c>
      <c r="F18" s="75"/>
      <c r="G18" s="75">
        <v>20</v>
      </c>
    </row>
    <row r="19" spans="1:7" ht="13.5" customHeight="1">
      <c r="A19" s="128">
        <v>9</v>
      </c>
      <c r="B19" s="64" t="s">
        <v>39</v>
      </c>
      <c r="C19" s="51">
        <v>3.5</v>
      </c>
      <c r="D19" s="51" t="s">
        <v>7</v>
      </c>
      <c r="E19" s="48">
        <v>20</v>
      </c>
      <c r="F19" s="48"/>
      <c r="G19" s="48">
        <v>20</v>
      </c>
    </row>
    <row r="20" spans="1:7" ht="13.5" customHeight="1">
      <c r="A20" s="128"/>
      <c r="B20" s="64" t="s">
        <v>41</v>
      </c>
      <c r="C20" s="51"/>
      <c r="D20" s="51"/>
      <c r="E20" s="48"/>
      <c r="F20" s="48"/>
      <c r="G20" s="48"/>
    </row>
    <row r="21" spans="1:7" ht="13.5" customHeight="1">
      <c r="A21" s="248"/>
      <c r="B21" s="64" t="s">
        <v>42</v>
      </c>
      <c r="C21" s="78"/>
      <c r="D21" s="78"/>
      <c r="E21" s="75"/>
      <c r="F21" s="75"/>
      <c r="G21" s="75"/>
    </row>
    <row r="22" spans="1:7" ht="13.5" customHeight="1">
      <c r="A22" s="128">
        <v>10</v>
      </c>
      <c r="B22" s="64" t="s">
        <v>48</v>
      </c>
      <c r="C22" s="86">
        <v>3</v>
      </c>
      <c r="D22" s="273" t="s">
        <v>32</v>
      </c>
      <c r="E22" s="75">
        <v>10</v>
      </c>
      <c r="F22" s="48"/>
      <c r="G22" s="75">
        <v>20</v>
      </c>
    </row>
    <row r="23" spans="1:7" ht="13.5" customHeight="1">
      <c r="A23" s="128">
        <v>11</v>
      </c>
      <c r="B23" s="64" t="s">
        <v>49</v>
      </c>
      <c r="C23" s="86">
        <v>3</v>
      </c>
      <c r="D23" s="51" t="s">
        <v>32</v>
      </c>
      <c r="E23" s="75">
        <v>10</v>
      </c>
      <c r="F23" s="48"/>
      <c r="G23" s="75">
        <v>20</v>
      </c>
    </row>
    <row r="24" spans="1:7" ht="13.5" customHeight="1">
      <c r="A24" s="128">
        <v>12</v>
      </c>
      <c r="B24" s="64" t="s">
        <v>50</v>
      </c>
      <c r="C24" s="86">
        <v>3</v>
      </c>
      <c r="D24" s="39" t="s">
        <v>7</v>
      </c>
      <c r="E24" s="75">
        <v>10</v>
      </c>
      <c r="F24" s="48"/>
      <c r="G24" s="75">
        <v>20</v>
      </c>
    </row>
    <row r="25" spans="1:7" ht="13.5" customHeight="1">
      <c r="A25" s="128"/>
      <c r="B25" s="64" t="s">
        <v>51</v>
      </c>
      <c r="C25" s="86"/>
      <c r="D25" s="78"/>
      <c r="E25" s="48"/>
      <c r="F25" s="48"/>
      <c r="G25" s="48"/>
    </row>
    <row r="26" spans="1:7" ht="13.5" customHeight="1">
      <c r="A26" s="128"/>
      <c r="B26" s="64" t="s">
        <v>52</v>
      </c>
      <c r="C26" s="86"/>
      <c r="D26" s="51"/>
      <c r="E26" s="48"/>
      <c r="F26" s="48"/>
      <c r="G26" s="48"/>
    </row>
    <row r="27" spans="1:7" ht="13.5" customHeight="1">
      <c r="A27" s="128">
        <v>13</v>
      </c>
      <c r="B27" s="64" t="s">
        <v>64</v>
      </c>
      <c r="C27" s="86">
        <v>2</v>
      </c>
      <c r="D27" s="104" t="s">
        <v>32</v>
      </c>
      <c r="E27" s="103"/>
      <c r="F27" s="103"/>
      <c r="G27" s="75">
        <v>20</v>
      </c>
    </row>
    <row r="28" spans="1:7" ht="13.5" customHeight="1">
      <c r="A28" s="57">
        <v>14</v>
      </c>
      <c r="B28" s="58" t="s">
        <v>69</v>
      </c>
      <c r="C28" s="110">
        <v>6</v>
      </c>
      <c r="D28" s="104" t="s">
        <v>32</v>
      </c>
      <c r="E28" s="103"/>
      <c r="F28" s="103"/>
      <c r="G28" s="103"/>
    </row>
    <row r="29" spans="3:5" ht="13.5" customHeight="1">
      <c r="C29" s="1"/>
      <c r="E29" s="2"/>
    </row>
    <row r="30" spans="2:7" ht="13.5" customHeight="1">
      <c r="B30" s="1" t="s">
        <v>151</v>
      </c>
      <c r="C30" s="256" t="s">
        <v>10</v>
      </c>
      <c r="D30" s="256"/>
      <c r="E30" s="256" t="s">
        <v>12</v>
      </c>
      <c r="F30" s="256" t="s">
        <v>13</v>
      </c>
      <c r="G30" s="256" t="s">
        <v>14</v>
      </c>
    </row>
    <row r="31" spans="1:7" ht="13.5" customHeight="1">
      <c r="A31" s="35">
        <v>1</v>
      </c>
      <c r="B31" s="55" t="s">
        <v>35</v>
      </c>
      <c r="C31" s="51">
        <v>2</v>
      </c>
      <c r="D31" s="51" t="s">
        <v>32</v>
      </c>
      <c r="E31" s="48">
        <v>16</v>
      </c>
      <c r="F31" s="48"/>
      <c r="G31" s="48"/>
    </row>
    <row r="32" spans="1:7" ht="13.5" customHeight="1">
      <c r="A32" s="57">
        <v>2</v>
      </c>
      <c r="B32" s="64" t="s">
        <v>43</v>
      </c>
      <c r="C32" s="282">
        <v>3</v>
      </c>
      <c r="D32" s="78" t="s">
        <v>32</v>
      </c>
      <c r="E32" s="75">
        <v>10</v>
      </c>
      <c r="F32" s="75"/>
      <c r="G32" s="75">
        <v>20</v>
      </c>
    </row>
    <row r="33" spans="1:7" ht="13.5" customHeight="1">
      <c r="A33" s="57">
        <v>3</v>
      </c>
      <c r="B33" s="64" t="s">
        <v>45</v>
      </c>
      <c r="C33" s="78">
        <v>3</v>
      </c>
      <c r="D33" s="51" t="s">
        <v>32</v>
      </c>
      <c r="E33" s="75">
        <v>10</v>
      </c>
      <c r="F33" s="75"/>
      <c r="G33" s="75">
        <v>20</v>
      </c>
    </row>
    <row r="34" spans="1:7" ht="13.5" customHeight="1">
      <c r="A34" s="57">
        <v>4</v>
      </c>
      <c r="B34" s="64" t="s">
        <v>53</v>
      </c>
      <c r="C34" s="86">
        <v>3.5</v>
      </c>
      <c r="D34" s="51" t="s">
        <v>7</v>
      </c>
      <c r="E34" s="75">
        <v>20</v>
      </c>
      <c r="F34" s="75"/>
      <c r="G34" s="75">
        <v>20</v>
      </c>
    </row>
    <row r="35" spans="1:7" ht="13.5" customHeight="1">
      <c r="A35" s="57">
        <v>5</v>
      </c>
      <c r="B35" s="64" t="s">
        <v>54</v>
      </c>
      <c r="C35" s="86">
        <v>4</v>
      </c>
      <c r="D35" s="51" t="s">
        <v>32</v>
      </c>
      <c r="E35" s="48">
        <v>20</v>
      </c>
      <c r="F35" s="48"/>
      <c r="G35" s="75">
        <v>20</v>
      </c>
    </row>
    <row r="36" spans="1:7" ht="13.5" customHeight="1">
      <c r="A36" s="57"/>
      <c r="B36" s="64" t="s">
        <v>154</v>
      </c>
      <c r="C36" s="86"/>
      <c r="D36" s="51"/>
      <c r="E36" s="48"/>
      <c r="F36" s="48"/>
      <c r="G36" s="48"/>
    </row>
    <row r="37" spans="1:7" ht="13.5" customHeight="1">
      <c r="A37" s="35"/>
      <c r="B37" s="64" t="s">
        <v>155</v>
      </c>
      <c r="C37" s="86"/>
      <c r="D37" s="51"/>
      <c r="E37" s="48"/>
      <c r="F37" s="48"/>
      <c r="G37" s="48"/>
    </row>
    <row r="38" spans="1:7" ht="13.5" customHeight="1">
      <c r="A38" s="35"/>
      <c r="B38" s="64" t="s">
        <v>156</v>
      </c>
      <c r="C38" s="86"/>
      <c r="D38" s="51"/>
      <c r="E38" s="48"/>
      <c r="F38" s="48"/>
      <c r="G38" s="48"/>
    </row>
    <row r="39" spans="1:7" ht="13.5" customHeight="1">
      <c r="A39" s="35">
        <v>6</v>
      </c>
      <c r="B39" s="64" t="s">
        <v>57</v>
      </c>
      <c r="C39" s="86">
        <v>3</v>
      </c>
      <c r="D39" s="51" t="s">
        <v>7</v>
      </c>
      <c r="E39" s="75">
        <v>10</v>
      </c>
      <c r="F39" s="48"/>
      <c r="G39" s="75">
        <v>20</v>
      </c>
    </row>
    <row r="40" spans="1:7" ht="13.5" customHeight="1">
      <c r="A40" s="35">
        <v>7</v>
      </c>
      <c r="B40" s="64" t="s">
        <v>58</v>
      </c>
      <c r="C40" s="86">
        <v>3</v>
      </c>
      <c r="D40" s="273" t="s">
        <v>32</v>
      </c>
      <c r="E40" s="75">
        <v>10</v>
      </c>
      <c r="F40" s="75"/>
      <c r="G40" s="75">
        <v>20</v>
      </c>
    </row>
    <row r="41" spans="1:7" ht="13.5" customHeight="1">
      <c r="A41" s="57">
        <v>8</v>
      </c>
      <c r="B41" s="64" t="s">
        <v>65</v>
      </c>
      <c r="C41" s="101">
        <v>2</v>
      </c>
      <c r="D41" s="104" t="s">
        <v>32</v>
      </c>
      <c r="E41" s="103"/>
      <c r="F41" s="103"/>
      <c r="G41" s="75">
        <v>20</v>
      </c>
    </row>
    <row r="42" spans="1:7" ht="13.5" customHeight="1">
      <c r="A42" s="57">
        <v>9</v>
      </c>
      <c r="B42" s="64" t="s">
        <v>170</v>
      </c>
      <c r="C42" s="101">
        <v>2</v>
      </c>
      <c r="D42" s="104" t="s">
        <v>32</v>
      </c>
      <c r="E42" s="103">
        <v>20</v>
      </c>
      <c r="F42" s="103"/>
      <c r="G42" s="103"/>
    </row>
    <row r="43" spans="1:7" ht="13.5" customHeight="1">
      <c r="A43" s="57">
        <v>10</v>
      </c>
      <c r="B43" s="55" t="s">
        <v>30</v>
      </c>
      <c r="C43" s="51">
        <v>0.5</v>
      </c>
      <c r="D43" s="51" t="s">
        <v>25</v>
      </c>
      <c r="E43" s="48">
        <v>4</v>
      </c>
      <c r="F43" s="48"/>
      <c r="G43" s="48"/>
    </row>
    <row r="44" spans="1:7" ht="13.5" customHeight="1">
      <c r="A44" s="57">
        <v>11</v>
      </c>
      <c r="B44" s="64" t="s">
        <v>46</v>
      </c>
      <c r="C44" s="51">
        <v>4</v>
      </c>
      <c r="D44" s="51" t="s">
        <v>7</v>
      </c>
      <c r="E44" s="48">
        <v>20</v>
      </c>
      <c r="F44" s="48"/>
      <c r="G44" s="75">
        <v>20</v>
      </c>
    </row>
    <row r="45" spans="3:5" ht="13.5" customHeight="1">
      <c r="C45" s="1"/>
      <c r="E45" s="2"/>
    </row>
    <row r="46" spans="2:7" ht="13.5" customHeight="1">
      <c r="B46" s="1" t="s">
        <v>152</v>
      </c>
      <c r="C46" s="256" t="s">
        <v>10</v>
      </c>
      <c r="D46" s="256"/>
      <c r="E46" s="256" t="s">
        <v>12</v>
      </c>
      <c r="F46" s="256" t="s">
        <v>13</v>
      </c>
      <c r="G46" s="256" t="s">
        <v>14</v>
      </c>
    </row>
    <row r="47" spans="1:7" ht="13.5" customHeight="1">
      <c r="A47" s="57">
        <v>1</v>
      </c>
      <c r="B47" s="64" t="s">
        <v>59</v>
      </c>
      <c r="C47" s="86">
        <v>2.5</v>
      </c>
      <c r="D47" s="51" t="s">
        <v>7</v>
      </c>
      <c r="E47" s="75">
        <v>10</v>
      </c>
      <c r="F47" s="48"/>
      <c r="G47" s="75">
        <v>20</v>
      </c>
    </row>
    <row r="48" spans="1:7" ht="13.5" customHeight="1">
      <c r="A48" s="57">
        <v>2</v>
      </c>
      <c r="B48" s="64" t="s">
        <v>60</v>
      </c>
      <c r="C48" s="86">
        <v>2.5</v>
      </c>
      <c r="D48" s="51" t="s">
        <v>7</v>
      </c>
      <c r="E48" s="75">
        <v>10</v>
      </c>
      <c r="F48" s="48"/>
      <c r="G48" s="75">
        <v>20</v>
      </c>
    </row>
    <row r="49" spans="1:7" ht="13.5" customHeight="1">
      <c r="A49" s="57">
        <v>3</v>
      </c>
      <c r="B49" s="64" t="s">
        <v>61</v>
      </c>
      <c r="C49" s="86">
        <v>3</v>
      </c>
      <c r="D49" s="51" t="s">
        <v>7</v>
      </c>
      <c r="E49" s="75">
        <v>10</v>
      </c>
      <c r="F49" s="75"/>
      <c r="G49" s="75">
        <v>20</v>
      </c>
    </row>
    <row r="50" spans="1:7" ht="13.5" customHeight="1">
      <c r="A50" s="35"/>
      <c r="B50" s="64" t="s">
        <v>157</v>
      </c>
      <c r="C50" s="86"/>
      <c r="D50" s="51"/>
      <c r="E50" s="75"/>
      <c r="F50" s="75"/>
      <c r="G50" s="75"/>
    </row>
    <row r="51" spans="1:7" ht="13.5" customHeight="1">
      <c r="A51" s="57"/>
      <c r="B51" s="64" t="s">
        <v>158</v>
      </c>
      <c r="C51" s="86"/>
      <c r="D51" s="51"/>
      <c r="E51" s="75"/>
      <c r="F51" s="75"/>
      <c r="G51" s="75"/>
    </row>
    <row r="52" spans="1:7" ht="13.5" customHeight="1">
      <c r="A52" s="57"/>
      <c r="B52" s="64" t="s">
        <v>153</v>
      </c>
      <c r="C52" s="86"/>
      <c r="D52" s="51"/>
      <c r="E52" s="75"/>
      <c r="F52" s="75"/>
      <c r="G52" s="75"/>
    </row>
    <row r="53" spans="1:7" ht="13.5" customHeight="1">
      <c r="A53" s="35">
        <v>4</v>
      </c>
      <c r="B53" s="64" t="s">
        <v>67</v>
      </c>
      <c r="C53" s="101">
        <v>2</v>
      </c>
      <c r="D53" s="104" t="s">
        <v>32</v>
      </c>
      <c r="E53" s="103"/>
      <c r="F53" s="103"/>
      <c r="G53" s="75">
        <v>20</v>
      </c>
    </row>
    <row r="54" spans="1:7" ht="13.5" customHeight="1">
      <c r="A54" s="57">
        <v>5</v>
      </c>
      <c r="B54" s="58" t="s">
        <v>70</v>
      </c>
      <c r="C54" s="110">
        <v>20</v>
      </c>
      <c r="D54" s="104"/>
      <c r="E54" s="103"/>
      <c r="F54" s="103"/>
      <c r="G54" s="103"/>
    </row>
    <row r="55" spans="3:5" ht="13.5" customHeight="1">
      <c r="C55" s="1"/>
      <c r="E55" s="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175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288" t="s">
        <v>174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172</v>
      </c>
    </row>
    <row r="5" ht="13.5" customHeight="1">
      <c r="B5" s="10" t="s">
        <v>2</v>
      </c>
    </row>
    <row r="6" ht="13.5" customHeight="1">
      <c r="B6" s="10" t="s">
        <v>3</v>
      </c>
    </row>
    <row r="7" ht="13.5" customHeight="1">
      <c r="B7" s="10" t="s">
        <v>176</v>
      </c>
    </row>
    <row r="8" spans="1:5" ht="13.5" customHeight="1">
      <c r="A8" s="240"/>
      <c r="B8" s="253"/>
      <c r="C8" s="1"/>
      <c r="E8" s="2"/>
    </row>
    <row r="9" spans="2:5" ht="13.5" customHeight="1">
      <c r="B9" s="253"/>
      <c r="C9" s="1"/>
      <c r="E9" s="2"/>
    </row>
    <row r="10" spans="2:7" ht="13.5" customHeight="1">
      <c r="B10" s="1" t="s">
        <v>150</v>
      </c>
      <c r="C10" s="254" t="s">
        <v>10</v>
      </c>
      <c r="D10" s="254"/>
      <c r="E10" s="254" t="s">
        <v>12</v>
      </c>
      <c r="F10" s="254" t="s">
        <v>13</v>
      </c>
      <c r="G10" s="254" t="s">
        <v>14</v>
      </c>
    </row>
    <row r="11" spans="1:7" ht="13.5" customHeight="1">
      <c r="A11" s="35">
        <v>1</v>
      </c>
      <c r="B11" s="36" t="s">
        <v>24</v>
      </c>
      <c r="C11" s="51">
        <v>0.25</v>
      </c>
      <c r="D11" s="51" t="s">
        <v>25</v>
      </c>
      <c r="E11" s="48">
        <v>2</v>
      </c>
      <c r="F11" s="48"/>
      <c r="G11" s="48"/>
    </row>
    <row r="12" spans="1:7" ht="13.5" customHeight="1">
      <c r="A12" s="35">
        <v>2</v>
      </c>
      <c r="B12" s="36" t="s">
        <v>27</v>
      </c>
      <c r="C12" s="51">
        <v>0.25</v>
      </c>
      <c r="D12" s="51" t="s">
        <v>25</v>
      </c>
      <c r="E12" s="48">
        <v>2</v>
      </c>
      <c r="F12" s="48"/>
      <c r="G12" s="48"/>
    </row>
    <row r="13" spans="1:7" ht="13.5" customHeight="1">
      <c r="A13" s="35">
        <v>3</v>
      </c>
      <c r="B13" s="36" t="s">
        <v>28</v>
      </c>
      <c r="C13" s="51">
        <v>0.5</v>
      </c>
      <c r="D13" s="51" t="s">
        <v>25</v>
      </c>
      <c r="E13" s="48">
        <v>4</v>
      </c>
      <c r="F13" s="48"/>
      <c r="G13" s="48"/>
    </row>
    <row r="14" spans="1:7" ht="13.5" customHeight="1">
      <c r="A14" s="35">
        <v>4</v>
      </c>
      <c r="B14" s="64" t="s">
        <v>29</v>
      </c>
      <c r="C14" s="51">
        <v>0.5</v>
      </c>
      <c r="D14" s="51" t="s">
        <v>25</v>
      </c>
      <c r="E14" s="48">
        <v>4</v>
      </c>
      <c r="F14" s="48"/>
      <c r="G14" s="48"/>
    </row>
    <row r="15" spans="1:7" ht="13.5" customHeight="1">
      <c r="A15" s="35">
        <v>5</v>
      </c>
      <c r="B15" s="55" t="s">
        <v>31</v>
      </c>
      <c r="C15" s="51">
        <v>2</v>
      </c>
      <c r="D15" s="51" t="s">
        <v>32</v>
      </c>
      <c r="E15" s="48">
        <v>16</v>
      </c>
      <c r="F15" s="48"/>
      <c r="G15" s="48"/>
    </row>
    <row r="16" spans="1:7" ht="13.5" customHeight="1">
      <c r="A16" s="57">
        <v>6</v>
      </c>
      <c r="B16" s="64" t="s">
        <v>44</v>
      </c>
      <c r="C16" s="78">
        <v>1</v>
      </c>
      <c r="D16" s="78" t="s">
        <v>32</v>
      </c>
      <c r="E16" s="75">
        <v>10</v>
      </c>
      <c r="F16" s="75"/>
      <c r="G16" s="75"/>
    </row>
    <row r="17" spans="1:7" ht="13.5" customHeight="1">
      <c r="A17" s="35">
        <v>7</v>
      </c>
      <c r="B17" s="58" t="s">
        <v>36</v>
      </c>
      <c r="C17" s="51">
        <v>2</v>
      </c>
      <c r="D17" s="51" t="s">
        <v>32</v>
      </c>
      <c r="E17" s="48"/>
      <c r="F17" s="48">
        <v>30</v>
      </c>
      <c r="G17" s="48"/>
    </row>
    <row r="18" spans="1:7" ht="13.5" customHeight="1">
      <c r="A18" s="57">
        <v>8</v>
      </c>
      <c r="B18" s="64" t="s">
        <v>38</v>
      </c>
      <c r="C18" s="78">
        <v>3</v>
      </c>
      <c r="D18" s="78" t="s">
        <v>7</v>
      </c>
      <c r="E18" s="75">
        <v>10</v>
      </c>
      <c r="F18" s="75"/>
      <c r="G18" s="103">
        <v>20</v>
      </c>
    </row>
    <row r="19" spans="1:7" ht="13.5" customHeight="1">
      <c r="A19" s="57">
        <v>9</v>
      </c>
      <c r="B19" s="64" t="s">
        <v>39</v>
      </c>
      <c r="C19" s="51">
        <v>3.5</v>
      </c>
      <c r="D19" s="51" t="s">
        <v>7</v>
      </c>
      <c r="E19" s="103">
        <v>20</v>
      </c>
      <c r="F19" s="48"/>
      <c r="G19" s="103">
        <v>20</v>
      </c>
    </row>
    <row r="20" spans="1:2" ht="13.5" customHeight="1">
      <c r="A20" s="57"/>
      <c r="B20" s="64" t="s">
        <v>41</v>
      </c>
    </row>
    <row r="21" spans="1:7" ht="13.5" customHeight="1">
      <c r="A21" s="35"/>
      <c r="B21" s="64" t="s">
        <v>42</v>
      </c>
      <c r="C21" s="78"/>
      <c r="D21" s="78"/>
      <c r="E21" s="75"/>
      <c r="F21" s="75"/>
      <c r="G21" s="75"/>
    </row>
    <row r="22" spans="1:7" ht="13.5" customHeight="1">
      <c r="A22" s="57">
        <v>10</v>
      </c>
      <c r="B22" s="64" t="s">
        <v>127</v>
      </c>
      <c r="C22" s="86">
        <v>3</v>
      </c>
      <c r="D22" s="51" t="s">
        <v>32</v>
      </c>
      <c r="E22" s="75">
        <v>10</v>
      </c>
      <c r="F22" s="48"/>
      <c r="G22" s="103">
        <v>20</v>
      </c>
    </row>
    <row r="23" spans="1:7" ht="13.5" customHeight="1">
      <c r="A23" s="57">
        <v>11</v>
      </c>
      <c r="B23" s="64" t="s">
        <v>128</v>
      </c>
      <c r="C23" s="86">
        <v>3</v>
      </c>
      <c r="D23" s="51" t="s">
        <v>7</v>
      </c>
      <c r="E23" s="75">
        <v>10</v>
      </c>
      <c r="F23" s="48"/>
      <c r="G23" s="103">
        <v>20</v>
      </c>
    </row>
    <row r="24" spans="1:7" ht="13.5" customHeight="1">
      <c r="A24" s="57">
        <v>12</v>
      </c>
      <c r="B24" s="64" t="s">
        <v>129</v>
      </c>
      <c r="C24" s="86">
        <v>3</v>
      </c>
      <c r="D24" s="78" t="s">
        <v>7</v>
      </c>
      <c r="E24" s="75">
        <v>10</v>
      </c>
      <c r="F24" s="48"/>
      <c r="G24" s="103">
        <v>20</v>
      </c>
    </row>
    <row r="25" spans="1:7" ht="13.5" customHeight="1">
      <c r="A25" s="57">
        <v>13</v>
      </c>
      <c r="B25" s="64" t="s">
        <v>64</v>
      </c>
      <c r="C25" s="86">
        <v>2</v>
      </c>
      <c r="D25" s="104" t="s">
        <v>32</v>
      </c>
      <c r="E25" s="103"/>
      <c r="F25" s="103"/>
      <c r="G25" s="103">
        <v>20</v>
      </c>
    </row>
    <row r="26" spans="1:8" ht="13.5" customHeight="1">
      <c r="A26" s="57">
        <v>14</v>
      </c>
      <c r="B26" s="58" t="s">
        <v>69</v>
      </c>
      <c r="C26" s="110">
        <v>6</v>
      </c>
      <c r="D26" s="104" t="s">
        <v>32</v>
      </c>
      <c r="E26" s="103"/>
      <c r="F26" s="103"/>
      <c r="G26" s="103"/>
      <c r="H26" s="259"/>
    </row>
    <row r="27" spans="3:5" ht="13.5" customHeight="1">
      <c r="C27" s="1"/>
      <c r="E27" s="2"/>
    </row>
    <row r="28" spans="2:7" ht="13.5" customHeight="1">
      <c r="B28" s="1" t="s">
        <v>151</v>
      </c>
      <c r="C28" s="256" t="s">
        <v>10</v>
      </c>
      <c r="D28" s="256"/>
      <c r="E28" s="256" t="s">
        <v>12</v>
      </c>
      <c r="F28" s="256" t="s">
        <v>13</v>
      </c>
      <c r="G28" s="256" t="s">
        <v>14</v>
      </c>
    </row>
    <row r="29" spans="1:8" ht="13.5" customHeight="1">
      <c r="A29" s="35">
        <v>1</v>
      </c>
      <c r="B29" s="55" t="s">
        <v>35</v>
      </c>
      <c r="C29" s="51">
        <v>2</v>
      </c>
      <c r="D29" s="51" t="s">
        <v>32</v>
      </c>
      <c r="E29" s="48">
        <v>16</v>
      </c>
      <c r="F29" s="48"/>
      <c r="G29" s="48"/>
      <c r="H29" s="263"/>
    </row>
    <row r="30" spans="1:7" ht="13.5" customHeight="1">
      <c r="A30" s="57">
        <v>2</v>
      </c>
      <c r="B30" s="64" t="s">
        <v>43</v>
      </c>
      <c r="C30" s="282">
        <v>3</v>
      </c>
      <c r="D30" s="78" t="s">
        <v>32</v>
      </c>
      <c r="E30" s="75">
        <v>10</v>
      </c>
      <c r="F30" s="75"/>
      <c r="G30" s="103">
        <v>20</v>
      </c>
    </row>
    <row r="31" spans="1:8" ht="13.5" customHeight="1">
      <c r="A31" s="57">
        <v>3</v>
      </c>
      <c r="B31" s="64" t="s">
        <v>45</v>
      </c>
      <c r="C31" s="78">
        <v>3</v>
      </c>
      <c r="D31" s="51" t="s">
        <v>32</v>
      </c>
      <c r="E31" s="75">
        <v>10</v>
      </c>
      <c r="F31" s="75"/>
      <c r="G31" s="103">
        <v>20</v>
      </c>
      <c r="H31" s="258"/>
    </row>
    <row r="32" spans="1:7" ht="13.5" customHeight="1">
      <c r="A32" s="57">
        <v>4</v>
      </c>
      <c r="B32" s="64" t="s">
        <v>130</v>
      </c>
      <c r="C32" s="86">
        <v>3.5</v>
      </c>
      <c r="D32" s="51" t="s">
        <v>7</v>
      </c>
      <c r="E32" s="103">
        <v>20</v>
      </c>
      <c r="F32" s="48"/>
      <c r="G32" s="103">
        <v>20</v>
      </c>
    </row>
    <row r="33" spans="1:7" ht="13.5" customHeight="1">
      <c r="A33" s="57">
        <v>5</v>
      </c>
      <c r="B33" s="64" t="s">
        <v>50</v>
      </c>
      <c r="C33" s="86">
        <v>4</v>
      </c>
      <c r="D33" s="51" t="s">
        <v>32</v>
      </c>
      <c r="E33" s="103">
        <v>20</v>
      </c>
      <c r="F33" s="75"/>
      <c r="G33" s="103">
        <v>20</v>
      </c>
    </row>
    <row r="34" spans="1:7" ht="13.5" customHeight="1">
      <c r="A34" s="57"/>
      <c r="B34" s="64" t="s">
        <v>55</v>
      </c>
      <c r="C34" s="86"/>
      <c r="D34" s="51"/>
      <c r="E34" s="75"/>
      <c r="F34" s="75"/>
      <c r="G34" s="75"/>
    </row>
    <row r="35" spans="1:7" ht="13.5" customHeight="1">
      <c r="A35" s="35"/>
      <c r="B35" s="64" t="s">
        <v>131</v>
      </c>
      <c r="C35" s="86"/>
      <c r="D35" s="51"/>
      <c r="E35" s="48"/>
      <c r="F35" s="48"/>
      <c r="G35" s="48"/>
    </row>
    <row r="36" spans="1:7" ht="13.5" customHeight="1">
      <c r="A36" s="35"/>
      <c r="B36" s="64" t="s">
        <v>56</v>
      </c>
      <c r="C36" s="86"/>
      <c r="D36" s="51"/>
      <c r="E36" s="48"/>
      <c r="F36" s="48"/>
      <c r="G36" s="48"/>
    </row>
    <row r="37" spans="1:7" ht="13.5" customHeight="1">
      <c r="A37" s="35">
        <v>6</v>
      </c>
      <c r="B37" s="64" t="s">
        <v>132</v>
      </c>
      <c r="C37" s="86">
        <v>3</v>
      </c>
      <c r="D37" s="104" t="s">
        <v>32</v>
      </c>
      <c r="E37" s="75">
        <v>10</v>
      </c>
      <c r="F37" s="48"/>
      <c r="G37" s="103">
        <v>20</v>
      </c>
    </row>
    <row r="38" spans="1:8" ht="13.5" customHeight="1">
      <c r="A38" s="57">
        <v>7</v>
      </c>
      <c r="B38" s="64" t="s">
        <v>65</v>
      </c>
      <c r="C38" s="101">
        <v>2</v>
      </c>
      <c r="D38" s="104" t="s">
        <v>32</v>
      </c>
      <c r="E38" s="103"/>
      <c r="F38" s="103"/>
      <c r="G38" s="103">
        <v>20</v>
      </c>
      <c r="H38" s="257"/>
    </row>
    <row r="39" spans="1:8" ht="13.5" customHeight="1">
      <c r="A39" s="57">
        <v>8</v>
      </c>
      <c r="B39" s="64" t="s">
        <v>170</v>
      </c>
      <c r="C39" s="101">
        <v>2</v>
      </c>
      <c r="D39" s="104" t="s">
        <v>32</v>
      </c>
      <c r="E39" s="103">
        <v>20</v>
      </c>
      <c r="F39" s="103"/>
      <c r="G39" s="103"/>
      <c r="H39" s="258"/>
    </row>
    <row r="40" spans="1:7" ht="13.5" customHeight="1">
      <c r="A40" s="57">
        <v>9</v>
      </c>
      <c r="B40" s="55" t="s">
        <v>30</v>
      </c>
      <c r="C40" s="51">
        <v>0.5</v>
      </c>
      <c r="D40" s="51" t="s">
        <v>25</v>
      </c>
      <c r="E40" s="48">
        <v>4</v>
      </c>
      <c r="F40" s="48"/>
      <c r="G40" s="48"/>
    </row>
    <row r="41" spans="1:7" ht="13.5" customHeight="1">
      <c r="A41" s="57">
        <v>10</v>
      </c>
      <c r="B41" s="64" t="s">
        <v>46</v>
      </c>
      <c r="C41" s="51">
        <v>4</v>
      </c>
      <c r="D41" s="51" t="s">
        <v>7</v>
      </c>
      <c r="E41" s="103">
        <v>20</v>
      </c>
      <c r="F41" s="48"/>
      <c r="G41" s="103">
        <v>20</v>
      </c>
    </row>
    <row r="42" spans="1:8" ht="13.5" customHeight="1">
      <c r="A42" s="35">
        <v>11</v>
      </c>
      <c r="B42" s="64" t="s">
        <v>133</v>
      </c>
      <c r="C42" s="86">
        <v>3</v>
      </c>
      <c r="D42" s="51" t="s">
        <v>7</v>
      </c>
      <c r="E42" s="75">
        <v>10</v>
      </c>
      <c r="F42" s="48"/>
      <c r="G42" s="103">
        <v>20</v>
      </c>
      <c r="H42" s="258"/>
    </row>
    <row r="43" spans="3:8" ht="13.5" customHeight="1">
      <c r="C43" s="1"/>
      <c r="E43" s="2"/>
      <c r="H43" s="259"/>
    </row>
    <row r="44" spans="2:8" ht="13.5" customHeight="1">
      <c r="B44" s="1" t="s">
        <v>152</v>
      </c>
      <c r="C44" s="256" t="s">
        <v>10</v>
      </c>
      <c r="D44" s="256"/>
      <c r="E44" s="256" t="s">
        <v>12</v>
      </c>
      <c r="F44" s="256" t="s">
        <v>13</v>
      </c>
      <c r="G44" s="256" t="s">
        <v>14</v>
      </c>
      <c r="H44" s="258"/>
    </row>
    <row r="45" spans="1:8" ht="13.5" customHeight="1">
      <c r="A45" s="35">
        <v>1</v>
      </c>
      <c r="B45" s="64" t="s">
        <v>54</v>
      </c>
      <c r="C45" s="86">
        <v>2.5</v>
      </c>
      <c r="D45" s="104" t="s">
        <v>32</v>
      </c>
      <c r="E45" s="75">
        <v>10</v>
      </c>
      <c r="F45" s="75"/>
      <c r="G45" s="103">
        <v>20</v>
      </c>
      <c r="H45" s="258"/>
    </row>
    <row r="46" spans="1:8" ht="13.5" customHeight="1">
      <c r="A46" s="57"/>
      <c r="B46" s="64" t="s">
        <v>134</v>
      </c>
      <c r="C46" s="86"/>
      <c r="D46" s="51"/>
      <c r="E46" s="75"/>
      <c r="F46" s="75"/>
      <c r="G46" s="75"/>
      <c r="H46" s="258"/>
    </row>
    <row r="47" spans="1:7" ht="13.5" customHeight="1">
      <c r="A47" s="57"/>
      <c r="B47" s="64" t="s">
        <v>135</v>
      </c>
      <c r="C47" s="86"/>
      <c r="D47" s="51"/>
      <c r="E47" s="48"/>
      <c r="F47" s="48"/>
      <c r="G47" s="48"/>
    </row>
    <row r="48" spans="1:7" ht="13.5" customHeight="1">
      <c r="A48" s="35">
        <v>2</v>
      </c>
      <c r="B48" s="64" t="s">
        <v>136</v>
      </c>
      <c r="C48" s="86">
        <v>2.5</v>
      </c>
      <c r="D48" s="104" t="s">
        <v>32</v>
      </c>
      <c r="E48" s="75">
        <v>10</v>
      </c>
      <c r="F48" s="48"/>
      <c r="G48" s="103">
        <v>20</v>
      </c>
    </row>
    <row r="49" spans="1:7" ht="13.5" customHeight="1">
      <c r="A49" s="35">
        <v>3</v>
      </c>
      <c r="B49" s="64" t="s">
        <v>61</v>
      </c>
      <c r="C49" s="86">
        <v>3</v>
      </c>
      <c r="D49" s="51" t="s">
        <v>7</v>
      </c>
      <c r="E49" s="75">
        <v>10</v>
      </c>
      <c r="F49" s="75"/>
      <c r="G49" s="103">
        <v>20</v>
      </c>
    </row>
    <row r="50" spans="1:7" ht="13.5" customHeight="1">
      <c r="A50" s="57"/>
      <c r="B50" s="64" t="s">
        <v>137</v>
      </c>
      <c r="C50" s="86"/>
      <c r="D50" s="51"/>
      <c r="E50" s="75"/>
      <c r="F50" s="75"/>
      <c r="G50" s="75"/>
    </row>
    <row r="51" spans="1:7" ht="13.5" customHeight="1">
      <c r="A51" s="57"/>
      <c r="B51" s="64" t="s">
        <v>153</v>
      </c>
      <c r="C51" s="86"/>
      <c r="D51" s="51"/>
      <c r="E51" s="75"/>
      <c r="F51" s="75"/>
      <c r="G51" s="75"/>
    </row>
    <row r="52" spans="1:7" ht="13.5" customHeight="1">
      <c r="A52" s="57"/>
      <c r="B52" s="64" t="s">
        <v>138</v>
      </c>
      <c r="C52" s="86"/>
      <c r="D52" s="51"/>
      <c r="E52" s="75"/>
      <c r="F52" s="75"/>
      <c r="G52" s="75"/>
    </row>
    <row r="53" spans="1:7" ht="13.5" customHeight="1">
      <c r="A53" s="35">
        <v>4</v>
      </c>
      <c r="B53" s="64" t="s">
        <v>67</v>
      </c>
      <c r="C53" s="101">
        <v>2</v>
      </c>
      <c r="D53" s="104" t="s">
        <v>32</v>
      </c>
      <c r="E53" s="103"/>
      <c r="F53" s="103"/>
      <c r="G53" s="103">
        <v>20</v>
      </c>
    </row>
    <row r="54" spans="1:7" ht="13.5" customHeight="1">
      <c r="A54" s="57">
        <v>5</v>
      </c>
      <c r="B54" s="58" t="s">
        <v>70</v>
      </c>
      <c r="C54" s="110">
        <v>20</v>
      </c>
      <c r="D54" s="104"/>
      <c r="E54" s="103"/>
      <c r="F54" s="103"/>
      <c r="G54" s="103"/>
    </row>
    <row r="55" spans="1:7" s="152" customFormat="1" ht="13.5" customHeight="1">
      <c r="A55" s="129"/>
      <c r="B55" s="260"/>
      <c r="C55" s="261"/>
      <c r="D55" s="99"/>
      <c r="E55" s="108"/>
      <c r="F55" s="108"/>
      <c r="G55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35.28125" style="0" customWidth="1"/>
    <col min="3" max="7" width="7.7109375" style="0" customWidth="1"/>
  </cols>
  <sheetData>
    <row r="1" spans="1:15" ht="13.5" customHeight="1">
      <c r="A1" s="251" t="s">
        <v>149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3.5" customHeight="1">
      <c r="A3" s="2"/>
      <c r="B3" s="8" t="s">
        <v>1</v>
      </c>
      <c r="C3" s="9"/>
      <c r="D3" s="2"/>
      <c r="E3" s="2"/>
      <c r="F3" s="2" t="s">
        <v>166</v>
      </c>
      <c r="G3" s="2"/>
      <c r="H3" s="2"/>
      <c r="I3" s="2"/>
      <c r="J3" s="2"/>
      <c r="K3" s="2"/>
      <c r="L3" s="2"/>
      <c r="M3" s="2"/>
      <c r="N3" s="2"/>
      <c r="O3" s="2"/>
    </row>
    <row r="4" ht="13.5" customHeight="1">
      <c r="B4" s="10" t="s">
        <v>172</v>
      </c>
    </row>
    <row r="5" ht="13.5" customHeight="1">
      <c r="B5" s="10" t="s">
        <v>2</v>
      </c>
    </row>
    <row r="6" ht="13.5" customHeight="1">
      <c r="B6" s="10" t="s">
        <v>3</v>
      </c>
    </row>
    <row r="7" ht="13.5" customHeight="1">
      <c r="B7" s="10" t="s">
        <v>176</v>
      </c>
    </row>
    <row r="8" spans="2:5" ht="13.5" customHeight="1">
      <c r="B8" s="253"/>
      <c r="C8" s="1"/>
      <c r="E8" s="2"/>
    </row>
    <row r="9" spans="2:7" ht="13.5" customHeight="1">
      <c r="B9" s="1" t="s">
        <v>150</v>
      </c>
      <c r="C9" s="254" t="s">
        <v>10</v>
      </c>
      <c r="D9" s="254"/>
      <c r="E9" s="254" t="s">
        <v>12</v>
      </c>
      <c r="F9" s="254" t="s">
        <v>13</v>
      </c>
      <c r="G9" s="254" t="s">
        <v>14</v>
      </c>
    </row>
    <row r="10" spans="1:7" ht="13.5" customHeight="1">
      <c r="A10" s="35">
        <v>1</v>
      </c>
      <c r="B10" s="36" t="s">
        <v>24</v>
      </c>
      <c r="C10" s="51">
        <v>0.25</v>
      </c>
      <c r="D10" s="51" t="s">
        <v>25</v>
      </c>
      <c r="E10" s="48">
        <v>2</v>
      </c>
      <c r="F10" s="48"/>
      <c r="G10" s="48"/>
    </row>
    <row r="11" spans="1:7" ht="13.5" customHeight="1">
      <c r="A11" s="35">
        <v>2</v>
      </c>
      <c r="B11" s="36" t="s">
        <v>27</v>
      </c>
      <c r="C11" s="51">
        <v>0.25</v>
      </c>
      <c r="D11" s="51" t="s">
        <v>25</v>
      </c>
      <c r="E11" s="48">
        <v>2</v>
      </c>
      <c r="F11" s="48"/>
      <c r="G11" s="48"/>
    </row>
    <row r="12" spans="1:7" ht="13.5" customHeight="1">
      <c r="A12" s="35">
        <v>3</v>
      </c>
      <c r="B12" s="36" t="s">
        <v>28</v>
      </c>
      <c r="C12" s="51">
        <v>0.5</v>
      </c>
      <c r="D12" s="51" t="s">
        <v>25</v>
      </c>
      <c r="E12" s="48">
        <v>4</v>
      </c>
      <c r="F12" s="48"/>
      <c r="G12" s="48"/>
    </row>
    <row r="13" spans="1:7" ht="13.5" customHeight="1">
      <c r="A13" s="35">
        <v>4</v>
      </c>
      <c r="B13" s="64" t="s">
        <v>29</v>
      </c>
      <c r="C13" s="51">
        <v>0.5</v>
      </c>
      <c r="D13" s="51" t="s">
        <v>25</v>
      </c>
      <c r="E13" s="48">
        <v>4</v>
      </c>
      <c r="F13" s="48"/>
      <c r="G13" s="48"/>
    </row>
    <row r="14" spans="1:7" ht="13.5" customHeight="1">
      <c r="A14" s="35">
        <v>5</v>
      </c>
      <c r="B14" s="55" t="s">
        <v>31</v>
      </c>
      <c r="C14" s="51">
        <v>2</v>
      </c>
      <c r="D14" s="51" t="s">
        <v>32</v>
      </c>
      <c r="E14" s="48">
        <v>16</v>
      </c>
      <c r="F14" s="48"/>
      <c r="G14" s="48"/>
    </row>
    <row r="15" spans="1:7" ht="13.5" customHeight="1">
      <c r="A15" s="57">
        <v>6</v>
      </c>
      <c r="B15" s="64" t="s">
        <v>44</v>
      </c>
      <c r="C15" s="78">
        <v>1</v>
      </c>
      <c r="D15" s="78" t="s">
        <v>32</v>
      </c>
      <c r="E15" s="75">
        <v>10</v>
      </c>
      <c r="F15" s="75"/>
      <c r="G15" s="75"/>
    </row>
    <row r="16" spans="1:7" ht="13.5" customHeight="1">
      <c r="A16" s="35">
        <v>7</v>
      </c>
      <c r="B16" s="58" t="s">
        <v>36</v>
      </c>
      <c r="C16" s="51">
        <v>2</v>
      </c>
      <c r="D16" s="51" t="s">
        <v>32</v>
      </c>
      <c r="E16" s="48"/>
      <c r="F16" s="48">
        <v>30</v>
      </c>
      <c r="G16" s="48"/>
    </row>
    <row r="17" spans="1:7" ht="13.5" customHeight="1">
      <c r="A17" s="57">
        <v>8</v>
      </c>
      <c r="B17" s="64" t="s">
        <v>38</v>
      </c>
      <c r="C17" s="78">
        <v>3</v>
      </c>
      <c r="D17" s="78" t="s">
        <v>7</v>
      </c>
      <c r="E17" s="75">
        <v>10</v>
      </c>
      <c r="F17" s="75"/>
      <c r="G17" s="75">
        <v>20</v>
      </c>
    </row>
    <row r="18" spans="1:7" ht="13.5" customHeight="1">
      <c r="A18" s="57">
        <v>9</v>
      </c>
      <c r="B18" s="64" t="s">
        <v>39</v>
      </c>
      <c r="C18" s="51">
        <v>3.5</v>
      </c>
      <c r="D18" s="51" t="s">
        <v>7</v>
      </c>
      <c r="E18" s="75">
        <v>20</v>
      </c>
      <c r="F18" s="48"/>
      <c r="G18" s="75">
        <v>20</v>
      </c>
    </row>
    <row r="19" spans="1:7" ht="13.5" customHeight="1">
      <c r="A19" s="57"/>
      <c r="B19" s="64" t="s">
        <v>41</v>
      </c>
      <c r="C19" s="255"/>
      <c r="D19" s="255"/>
      <c r="E19" s="255"/>
      <c r="F19" s="255"/>
      <c r="G19" s="255"/>
    </row>
    <row r="20" spans="1:7" ht="13.5" customHeight="1">
      <c r="A20" s="35"/>
      <c r="B20" s="64" t="s">
        <v>42</v>
      </c>
      <c r="C20" s="78"/>
      <c r="D20" s="66"/>
      <c r="E20" s="75"/>
      <c r="F20" s="75"/>
      <c r="G20" s="75"/>
    </row>
    <row r="21" spans="1:7" ht="13.5" customHeight="1">
      <c r="A21" s="57">
        <v>10</v>
      </c>
      <c r="B21" s="64" t="s">
        <v>140</v>
      </c>
      <c r="C21" s="86">
        <v>3</v>
      </c>
      <c r="D21" s="39" t="s">
        <v>7</v>
      </c>
      <c r="E21" s="75">
        <v>10</v>
      </c>
      <c r="F21" s="48"/>
      <c r="G21" s="75">
        <v>20</v>
      </c>
    </row>
    <row r="22" spans="1:7" ht="13.5" customHeight="1">
      <c r="A22" s="57">
        <v>11</v>
      </c>
      <c r="B22" s="64" t="s">
        <v>141</v>
      </c>
      <c r="C22" s="86">
        <v>3</v>
      </c>
      <c r="D22" s="39" t="s">
        <v>32</v>
      </c>
      <c r="E22" s="75">
        <v>10</v>
      </c>
      <c r="F22" s="48"/>
      <c r="G22" s="75">
        <v>20</v>
      </c>
    </row>
    <row r="23" spans="1:7" ht="13.5" customHeight="1">
      <c r="A23" s="57">
        <v>12</v>
      </c>
      <c r="B23" s="64" t="s">
        <v>142</v>
      </c>
      <c r="C23" s="86">
        <v>3</v>
      </c>
      <c r="D23" s="66" t="s">
        <v>7</v>
      </c>
      <c r="E23" s="75">
        <v>10</v>
      </c>
      <c r="F23" s="48"/>
      <c r="G23" s="75">
        <v>20</v>
      </c>
    </row>
    <row r="24" spans="1:7" ht="13.5" customHeight="1">
      <c r="A24" s="57">
        <v>13</v>
      </c>
      <c r="B24" s="64" t="s">
        <v>64</v>
      </c>
      <c r="C24" s="86">
        <v>2</v>
      </c>
      <c r="D24" s="94" t="s">
        <v>32</v>
      </c>
      <c r="E24" s="103"/>
      <c r="F24" s="103"/>
      <c r="G24" s="75">
        <v>20</v>
      </c>
    </row>
    <row r="25" spans="1:8" ht="13.5" customHeight="1">
      <c r="A25" s="57">
        <v>14</v>
      </c>
      <c r="B25" s="58" t="s">
        <v>69</v>
      </c>
      <c r="C25" s="110">
        <v>6</v>
      </c>
      <c r="D25" s="104" t="s">
        <v>32</v>
      </c>
      <c r="E25" s="103"/>
      <c r="F25" s="103"/>
      <c r="G25" s="103"/>
      <c r="H25" s="259"/>
    </row>
    <row r="26" spans="3:5" ht="13.5" customHeight="1">
      <c r="C26" s="1"/>
      <c r="E26" s="2"/>
    </row>
    <row r="27" spans="2:7" ht="13.5" customHeight="1">
      <c r="B27" s="1" t="s">
        <v>151</v>
      </c>
      <c r="C27" s="256" t="s">
        <v>10</v>
      </c>
      <c r="D27" s="256"/>
      <c r="E27" s="256" t="s">
        <v>12</v>
      </c>
      <c r="F27" s="256" t="s">
        <v>13</v>
      </c>
      <c r="G27" s="256" t="s">
        <v>14</v>
      </c>
    </row>
    <row r="28" spans="1:8" ht="13.5" customHeight="1">
      <c r="A28" s="35">
        <v>1</v>
      </c>
      <c r="B28" s="55" t="s">
        <v>35</v>
      </c>
      <c r="C28" s="51">
        <v>2</v>
      </c>
      <c r="D28" s="51" t="s">
        <v>32</v>
      </c>
      <c r="E28" s="48">
        <v>16</v>
      </c>
      <c r="F28" s="48"/>
      <c r="G28" s="48"/>
      <c r="H28" s="263"/>
    </row>
    <row r="29" spans="1:7" ht="13.5" customHeight="1">
      <c r="A29" s="57">
        <v>2</v>
      </c>
      <c r="B29" s="64" t="s">
        <v>43</v>
      </c>
      <c r="C29" s="282">
        <v>3</v>
      </c>
      <c r="D29" s="78" t="s">
        <v>32</v>
      </c>
      <c r="E29" s="75">
        <v>10</v>
      </c>
      <c r="F29" s="75"/>
      <c r="G29" s="75">
        <v>20</v>
      </c>
    </row>
    <row r="30" spans="1:8" ht="13.5" customHeight="1">
      <c r="A30" s="57">
        <v>3</v>
      </c>
      <c r="B30" s="64" t="s">
        <v>45</v>
      </c>
      <c r="C30" s="78">
        <v>3</v>
      </c>
      <c r="D30" s="39" t="s">
        <v>32</v>
      </c>
      <c r="E30" s="75">
        <v>10</v>
      </c>
      <c r="F30" s="75"/>
      <c r="G30" s="75">
        <v>20</v>
      </c>
      <c r="H30" s="258"/>
    </row>
    <row r="31" spans="1:7" ht="13.5" customHeight="1">
      <c r="A31" s="57">
        <v>4</v>
      </c>
      <c r="B31" s="64" t="s">
        <v>143</v>
      </c>
      <c r="C31" s="86">
        <v>4</v>
      </c>
      <c r="D31" s="66" t="s">
        <v>32</v>
      </c>
      <c r="E31" s="75">
        <v>20</v>
      </c>
      <c r="F31" s="48"/>
      <c r="G31" s="75">
        <v>20</v>
      </c>
    </row>
    <row r="32" spans="1:7" ht="13.5" customHeight="1">
      <c r="A32" s="57">
        <v>5</v>
      </c>
      <c r="B32" s="64" t="s">
        <v>144</v>
      </c>
      <c r="C32" s="86">
        <v>3.5</v>
      </c>
      <c r="D32" s="51" t="s">
        <v>7</v>
      </c>
      <c r="E32" s="75">
        <v>10</v>
      </c>
      <c r="F32" s="48"/>
      <c r="G32" s="75">
        <v>20</v>
      </c>
    </row>
    <row r="33" spans="1:7" ht="13.5" customHeight="1">
      <c r="A33" s="57">
        <v>6</v>
      </c>
      <c r="B33" s="64" t="s">
        <v>145</v>
      </c>
      <c r="C33" s="86">
        <v>3</v>
      </c>
      <c r="D33" s="66" t="s">
        <v>32</v>
      </c>
      <c r="E33" s="75">
        <v>10</v>
      </c>
      <c r="F33" s="75"/>
      <c r="G33" s="75">
        <v>20</v>
      </c>
    </row>
    <row r="34" spans="1:7" ht="13.5" customHeight="1">
      <c r="A34" s="57">
        <v>7</v>
      </c>
      <c r="B34" s="64" t="s">
        <v>146</v>
      </c>
      <c r="C34" s="86">
        <v>3</v>
      </c>
      <c r="D34" s="51" t="s">
        <v>7</v>
      </c>
      <c r="E34" s="75">
        <v>10</v>
      </c>
      <c r="F34" s="48"/>
      <c r="G34" s="75">
        <v>20</v>
      </c>
    </row>
    <row r="35" spans="1:8" ht="13.5" customHeight="1">
      <c r="A35" s="57">
        <v>8</v>
      </c>
      <c r="B35" s="64" t="s">
        <v>65</v>
      </c>
      <c r="C35" s="101">
        <v>2</v>
      </c>
      <c r="D35" s="104" t="s">
        <v>32</v>
      </c>
      <c r="E35" s="103"/>
      <c r="F35" s="103"/>
      <c r="G35" s="75">
        <v>20</v>
      </c>
      <c r="H35" s="257"/>
    </row>
    <row r="36" spans="1:8" ht="13.5" customHeight="1">
      <c r="A36" s="57">
        <v>9</v>
      </c>
      <c r="B36" s="64" t="s">
        <v>170</v>
      </c>
      <c r="C36" s="101">
        <v>2</v>
      </c>
      <c r="D36" s="104" t="s">
        <v>32</v>
      </c>
      <c r="E36" s="75">
        <v>20</v>
      </c>
      <c r="F36" s="103"/>
      <c r="G36" s="103"/>
      <c r="H36" s="258"/>
    </row>
    <row r="37" spans="1:7" ht="13.5" customHeight="1">
      <c r="A37" s="57">
        <v>10</v>
      </c>
      <c r="B37" s="55" t="s">
        <v>30</v>
      </c>
      <c r="C37" s="51">
        <v>0.5</v>
      </c>
      <c r="D37" s="51" t="s">
        <v>25</v>
      </c>
      <c r="E37" s="48">
        <v>4</v>
      </c>
      <c r="F37" s="48"/>
      <c r="G37" s="48"/>
    </row>
    <row r="38" spans="1:7" ht="13.5" customHeight="1">
      <c r="A38" s="57">
        <v>11</v>
      </c>
      <c r="B38" s="64" t="s">
        <v>46</v>
      </c>
      <c r="C38" s="51">
        <v>4</v>
      </c>
      <c r="D38" s="51" t="s">
        <v>7</v>
      </c>
      <c r="E38" s="75">
        <v>20</v>
      </c>
      <c r="F38" s="48"/>
      <c r="G38" s="75">
        <v>20</v>
      </c>
    </row>
    <row r="39" spans="3:8" ht="13.5" customHeight="1">
      <c r="C39" s="1"/>
      <c r="E39" s="2"/>
      <c r="H39" s="259"/>
    </row>
    <row r="40" spans="2:8" ht="13.5" customHeight="1">
      <c r="B40" s="1" t="s">
        <v>152</v>
      </c>
      <c r="C40" s="256" t="s">
        <v>10</v>
      </c>
      <c r="D40" s="256"/>
      <c r="E40" s="256" t="s">
        <v>12</v>
      </c>
      <c r="F40" s="256" t="s">
        <v>13</v>
      </c>
      <c r="G40" s="256" t="s">
        <v>14</v>
      </c>
      <c r="H40" s="258"/>
    </row>
    <row r="41" spans="1:8" ht="13.5" customHeight="1">
      <c r="A41" s="57">
        <v>1</v>
      </c>
      <c r="B41" s="64" t="s">
        <v>147</v>
      </c>
      <c r="C41" s="86">
        <v>2.5</v>
      </c>
      <c r="D41" s="39" t="s">
        <v>7</v>
      </c>
      <c r="E41" s="75">
        <v>10</v>
      </c>
      <c r="F41" s="75"/>
      <c r="G41" s="75">
        <v>20</v>
      </c>
      <c r="H41" s="258"/>
    </row>
    <row r="42" spans="1:7" ht="13.5" customHeight="1">
      <c r="A42" s="57">
        <v>2</v>
      </c>
      <c r="B42" s="64" t="s">
        <v>148</v>
      </c>
      <c r="C42" s="86">
        <v>2.5</v>
      </c>
      <c r="D42" s="39" t="s">
        <v>32</v>
      </c>
      <c r="E42" s="75">
        <v>10</v>
      </c>
      <c r="F42" s="48"/>
      <c r="G42" s="75">
        <v>20</v>
      </c>
    </row>
    <row r="43" spans="1:7" ht="13.5" customHeight="1">
      <c r="A43" s="35">
        <v>3</v>
      </c>
      <c r="B43" s="64" t="s">
        <v>61</v>
      </c>
      <c r="C43" s="86">
        <v>3</v>
      </c>
      <c r="D43" s="39" t="s">
        <v>7</v>
      </c>
      <c r="E43" s="75">
        <v>10</v>
      </c>
      <c r="F43" s="75"/>
      <c r="G43" s="75">
        <v>20</v>
      </c>
    </row>
    <row r="44" spans="1:7" ht="13.5" customHeight="1">
      <c r="A44" s="57"/>
      <c r="B44" s="64" t="s">
        <v>137</v>
      </c>
      <c r="C44" s="86"/>
      <c r="D44" s="39"/>
      <c r="E44" s="75"/>
      <c r="F44" s="75"/>
      <c r="G44" s="75"/>
    </row>
    <row r="45" spans="1:7" ht="13.5" customHeight="1">
      <c r="A45" s="57"/>
      <c r="B45" s="64" t="s">
        <v>153</v>
      </c>
      <c r="C45" s="86"/>
      <c r="D45" s="39"/>
      <c r="E45" s="75"/>
      <c r="F45" s="75"/>
      <c r="G45" s="75"/>
    </row>
    <row r="46" spans="1:7" ht="13.5" customHeight="1">
      <c r="A46" s="57"/>
      <c r="B46" s="64" t="s">
        <v>138</v>
      </c>
      <c r="C46" s="86"/>
      <c r="D46" s="39"/>
      <c r="E46" s="75"/>
      <c r="F46" s="75"/>
      <c r="G46" s="75"/>
    </row>
    <row r="47" spans="1:7" ht="13.5" customHeight="1">
      <c r="A47" s="35">
        <v>4</v>
      </c>
      <c r="B47" s="64" t="s">
        <v>67</v>
      </c>
      <c r="C47" s="101">
        <v>2</v>
      </c>
      <c r="D47" s="94" t="s">
        <v>32</v>
      </c>
      <c r="E47" s="103"/>
      <c r="F47" s="103"/>
      <c r="G47" s="75">
        <v>20</v>
      </c>
    </row>
    <row r="48" spans="1:7" ht="13.5" customHeight="1">
      <c r="A48" s="57">
        <v>5</v>
      </c>
      <c r="B48" s="58" t="s">
        <v>70</v>
      </c>
      <c r="C48" s="110">
        <v>20</v>
      </c>
      <c r="D48" s="104"/>
      <c r="E48" s="103"/>
      <c r="F48" s="103"/>
      <c r="G48" s="103"/>
    </row>
    <row r="49" spans="1:7" s="152" customFormat="1" ht="13.5" customHeight="1">
      <c r="A49" s="129"/>
      <c r="B49" s="260"/>
      <c r="C49" s="261"/>
      <c r="D49" s="99"/>
      <c r="E49" s="108"/>
      <c r="F49" s="108"/>
      <c r="G49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Kiślak-Malinowska</cp:lastModifiedBy>
  <cp:lastPrinted>2021-02-28T13:11:14Z</cp:lastPrinted>
  <dcterms:created xsi:type="dcterms:W3CDTF">2018-01-02T09:53:25Z</dcterms:created>
  <dcterms:modified xsi:type="dcterms:W3CDTF">2021-09-30T05:51:52Z</dcterms:modified>
  <cp:category/>
  <cp:version/>
  <cp:contentType/>
  <cp:contentStatus/>
</cp:coreProperties>
</file>